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anna\OneDrive\Desktop\Katie Al-Anon\"/>
    </mc:Choice>
  </mc:AlternateContent>
  <xr:revisionPtr revIDLastSave="0" documentId="13_ncr:1_{FC08D8F2-A7C7-4E2C-AF2B-8248FB9BEBA8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2024 Detail" sheetId="5" r:id="rId1"/>
    <sheet name="2024" sheetId="6" r:id="rId2"/>
    <sheet name="2023" sheetId="1" r:id="rId3"/>
    <sheet name="2022" sheetId="3" r:id="rId4"/>
    <sheet name="2023 Detail" sheetId="2" r:id="rId5"/>
    <sheet name="Trend Report" sheetId="4" r:id="rId6"/>
  </sheets>
  <definedNames>
    <definedName name="_xlnm.Print_Area" localSheetId="2">'2023'!$A$1:$O$41</definedName>
    <definedName name="_xlnm.Print_Area" localSheetId="4">'2023 Detail'!$A$1:$R$89</definedName>
    <definedName name="_xlnm.Print_Area" localSheetId="1">'2024'!$A$1:$O$42</definedName>
    <definedName name="_xlnm.Print_Area" localSheetId="0">'2024 Detail'!$A$1:$R$91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6" l="1"/>
  <c r="N36" i="5"/>
  <c r="O79" i="5"/>
  <c r="P61" i="5"/>
  <c r="O61" i="5"/>
  <c r="N61" i="5"/>
  <c r="P10" i="6"/>
  <c r="P17" i="6"/>
  <c r="P16" i="6"/>
  <c r="P15" i="6"/>
  <c r="P14" i="6"/>
  <c r="P13" i="6"/>
  <c r="P12" i="6"/>
  <c r="P9" i="6"/>
  <c r="P6" i="6"/>
  <c r="P5" i="6"/>
  <c r="P17" i="1"/>
  <c r="P16" i="1"/>
  <c r="P15" i="1"/>
  <c r="P14" i="1"/>
  <c r="P13" i="1"/>
  <c r="P10" i="1"/>
  <c r="P12" i="1"/>
  <c r="P9" i="1"/>
  <c r="P6" i="1"/>
  <c r="P5" i="1"/>
  <c r="O40" i="6"/>
  <c r="O41" i="6" s="1"/>
  <c r="H36" i="5"/>
  <c r="F36" i="5"/>
  <c r="O36" i="2"/>
  <c r="B36" i="2"/>
  <c r="Q84" i="2"/>
  <c r="Q82" i="2"/>
  <c r="Q83" i="2"/>
  <c r="Q81" i="2"/>
  <c r="M84" i="2"/>
  <c r="M83" i="2"/>
  <c r="M82" i="2"/>
  <c r="M81" i="2"/>
  <c r="I84" i="2"/>
  <c r="I83" i="2"/>
  <c r="I82" i="2"/>
  <c r="I81" i="2"/>
  <c r="E84" i="2"/>
  <c r="E83" i="2"/>
  <c r="E82" i="2"/>
  <c r="E81" i="2"/>
  <c r="I83" i="5"/>
  <c r="E83" i="5"/>
  <c r="M83" i="5"/>
  <c r="M85" i="5"/>
  <c r="M82" i="5"/>
  <c r="M81" i="5"/>
  <c r="I85" i="5"/>
  <c r="I82" i="5"/>
  <c r="I81" i="5"/>
  <c r="E85" i="5"/>
  <c r="E82" i="5"/>
  <c r="E81" i="5"/>
  <c r="B93" i="5"/>
  <c r="D15" i="6"/>
  <c r="C16" i="6"/>
  <c r="D12" i="6"/>
  <c r="D14" i="6" s="1"/>
  <c r="O5" i="6"/>
  <c r="E16" i="6"/>
  <c r="E15" i="6"/>
  <c r="E12" i="6"/>
  <c r="E14" i="6" s="1"/>
  <c r="O42" i="6"/>
  <c r="O39" i="6"/>
  <c r="O38" i="6"/>
  <c r="O37" i="6"/>
  <c r="O36" i="6"/>
  <c r="O32" i="6"/>
  <c r="O31" i="6"/>
  <c r="O30" i="6"/>
  <c r="O29" i="6"/>
  <c r="O25" i="6"/>
  <c r="N16" i="6"/>
  <c r="M16" i="6"/>
  <c r="L16" i="6"/>
  <c r="K16" i="6"/>
  <c r="J16" i="6"/>
  <c r="I16" i="6"/>
  <c r="H16" i="6"/>
  <c r="G16" i="6"/>
  <c r="F16" i="6"/>
  <c r="D16" i="6"/>
  <c r="N15" i="6"/>
  <c r="M15" i="6"/>
  <c r="L15" i="6"/>
  <c r="K15" i="6"/>
  <c r="J15" i="6"/>
  <c r="I15" i="6"/>
  <c r="H15" i="6"/>
  <c r="G15" i="6"/>
  <c r="F15" i="6"/>
  <c r="O13" i="6"/>
  <c r="N12" i="6"/>
  <c r="N14" i="6" s="1"/>
  <c r="M12" i="6"/>
  <c r="M14" i="6" s="1"/>
  <c r="L12" i="6"/>
  <c r="L14" i="6" s="1"/>
  <c r="K12" i="6"/>
  <c r="K14" i="6" s="1"/>
  <c r="J12" i="6"/>
  <c r="J14" i="6" s="1"/>
  <c r="I12" i="6"/>
  <c r="I14" i="6" s="1"/>
  <c r="H12" i="6"/>
  <c r="H14" i="6" s="1"/>
  <c r="G12" i="6"/>
  <c r="G14" i="6" s="1"/>
  <c r="F12" i="6"/>
  <c r="F14" i="6" s="1"/>
  <c r="O9" i="6"/>
  <c r="O8" i="6"/>
  <c r="O7" i="6"/>
  <c r="O6" i="6"/>
  <c r="P93" i="5"/>
  <c r="O93" i="5"/>
  <c r="N93" i="5"/>
  <c r="L93" i="5"/>
  <c r="K93" i="5"/>
  <c r="J93" i="5"/>
  <c r="H93" i="5"/>
  <c r="G93" i="5"/>
  <c r="F93" i="5"/>
  <c r="D93" i="5"/>
  <c r="C93" i="5"/>
  <c r="Q88" i="5"/>
  <c r="M88" i="5"/>
  <c r="I88" i="5"/>
  <c r="E88" i="5"/>
  <c r="P86" i="5"/>
  <c r="O86" i="5"/>
  <c r="N86" i="5"/>
  <c r="L86" i="5"/>
  <c r="K86" i="5"/>
  <c r="J86" i="5"/>
  <c r="H86" i="5"/>
  <c r="G86" i="5"/>
  <c r="F86" i="5"/>
  <c r="D86" i="5"/>
  <c r="C86" i="5"/>
  <c r="B86" i="5"/>
  <c r="P79" i="5"/>
  <c r="N79" i="5"/>
  <c r="L79" i="5"/>
  <c r="K79" i="5"/>
  <c r="J79" i="5"/>
  <c r="H79" i="5"/>
  <c r="G79" i="5"/>
  <c r="F79" i="5"/>
  <c r="D79" i="5"/>
  <c r="C79" i="5"/>
  <c r="B79" i="5"/>
  <c r="Q64" i="5"/>
  <c r="M64" i="5"/>
  <c r="I64" i="5"/>
  <c r="E64" i="5"/>
  <c r="Q63" i="5"/>
  <c r="M63" i="5"/>
  <c r="I63" i="5"/>
  <c r="E63" i="5"/>
  <c r="L61" i="5"/>
  <c r="K61" i="5"/>
  <c r="J61" i="5"/>
  <c r="H61" i="5"/>
  <c r="G61" i="5"/>
  <c r="F61" i="5"/>
  <c r="D61" i="5"/>
  <c r="C61" i="5"/>
  <c r="B61" i="5"/>
  <c r="P57" i="5"/>
  <c r="O57" i="5"/>
  <c r="N57" i="5"/>
  <c r="L57" i="5"/>
  <c r="K57" i="5"/>
  <c r="J57" i="5"/>
  <c r="H57" i="5"/>
  <c r="G57" i="5"/>
  <c r="F57" i="5"/>
  <c r="D57" i="5"/>
  <c r="C57" i="5"/>
  <c r="B57" i="5"/>
  <c r="P50" i="5"/>
  <c r="O50" i="5"/>
  <c r="N50" i="5"/>
  <c r="L50" i="5"/>
  <c r="K50" i="5"/>
  <c r="J50" i="5"/>
  <c r="H50" i="5"/>
  <c r="G50" i="5"/>
  <c r="F50" i="5"/>
  <c r="D50" i="5"/>
  <c r="C50" i="5"/>
  <c r="B50" i="5"/>
  <c r="P43" i="5"/>
  <c r="O43" i="5"/>
  <c r="N43" i="5"/>
  <c r="L43" i="5"/>
  <c r="K43" i="5"/>
  <c r="J43" i="5"/>
  <c r="H43" i="5"/>
  <c r="G43" i="5"/>
  <c r="F43" i="5"/>
  <c r="D43" i="5"/>
  <c r="C43" i="5"/>
  <c r="B43" i="5"/>
  <c r="P36" i="5"/>
  <c r="O36" i="5"/>
  <c r="L36" i="5"/>
  <c r="K36" i="5"/>
  <c r="J36" i="5"/>
  <c r="G36" i="5"/>
  <c r="D36" i="5"/>
  <c r="C36" i="5"/>
  <c r="B36" i="5"/>
  <c r="P28" i="5"/>
  <c r="O28" i="5"/>
  <c r="N28" i="5"/>
  <c r="L28" i="5"/>
  <c r="K28" i="5"/>
  <c r="J28" i="5"/>
  <c r="H28" i="5"/>
  <c r="G28" i="5"/>
  <c r="F28" i="5"/>
  <c r="D28" i="5"/>
  <c r="C28" i="5"/>
  <c r="B28" i="5"/>
  <c r="P21" i="5"/>
  <c r="O21" i="5"/>
  <c r="N21" i="5"/>
  <c r="L21" i="5"/>
  <c r="K21" i="5"/>
  <c r="J21" i="5"/>
  <c r="H21" i="5"/>
  <c r="G21" i="5"/>
  <c r="F21" i="5"/>
  <c r="D21" i="5"/>
  <c r="C21" i="5"/>
  <c r="B21" i="5"/>
  <c r="P14" i="5"/>
  <c r="O14" i="5"/>
  <c r="N14" i="5"/>
  <c r="L14" i="5"/>
  <c r="K14" i="5"/>
  <c r="J14" i="5"/>
  <c r="H14" i="5"/>
  <c r="G14" i="5"/>
  <c r="F14" i="5"/>
  <c r="D14" i="5"/>
  <c r="C14" i="5"/>
  <c r="B14" i="5"/>
  <c r="P7" i="5"/>
  <c r="O7" i="5"/>
  <c r="N7" i="5"/>
  <c r="L7" i="5"/>
  <c r="K7" i="5"/>
  <c r="J7" i="5"/>
  <c r="H7" i="5"/>
  <c r="G7" i="5"/>
  <c r="F7" i="5"/>
  <c r="D7" i="5"/>
  <c r="C7" i="5"/>
  <c r="B7" i="5"/>
  <c r="P91" i="2"/>
  <c r="M18" i="1"/>
  <c r="N18" i="1" s="1"/>
  <c r="N17" i="1"/>
  <c r="M17" i="1"/>
  <c r="N16" i="1"/>
  <c r="M16" i="1"/>
  <c r="N15" i="1"/>
  <c r="M15" i="1"/>
  <c r="L15" i="1"/>
  <c r="N14" i="1"/>
  <c r="M14" i="1"/>
  <c r="O13" i="1"/>
  <c r="N12" i="1"/>
  <c r="M12" i="1"/>
  <c r="O5" i="1"/>
  <c r="Q87" i="2"/>
  <c r="Q79" i="2"/>
  <c r="Q64" i="2"/>
  <c r="Q63" i="2"/>
  <c r="Q21" i="2"/>
  <c r="Q28" i="2"/>
  <c r="P79" i="2"/>
  <c r="P85" i="2"/>
  <c r="O79" i="2"/>
  <c r="O91" i="2"/>
  <c r="O85" i="2"/>
  <c r="Q85" i="2" s="1"/>
  <c r="O61" i="2"/>
  <c r="Q61" i="2" s="1"/>
  <c r="P57" i="2"/>
  <c r="O57" i="2"/>
  <c r="P50" i="2"/>
  <c r="O50" i="2"/>
  <c r="P43" i="2"/>
  <c r="O43" i="2"/>
  <c r="P36" i="2"/>
  <c r="Q36" i="2"/>
  <c r="P28" i="2"/>
  <c r="O28" i="2"/>
  <c r="P21" i="2"/>
  <c r="O21" i="2"/>
  <c r="P14" i="2"/>
  <c r="O14" i="2"/>
  <c r="P7" i="2"/>
  <c r="O7" i="2"/>
  <c r="L16" i="1"/>
  <c r="K16" i="1"/>
  <c r="N91" i="2"/>
  <c r="N85" i="2"/>
  <c r="O28" i="1"/>
  <c r="L12" i="1"/>
  <c r="L14" i="1" s="1"/>
  <c r="N50" i="2"/>
  <c r="Q50" i="2" s="1"/>
  <c r="N43" i="2"/>
  <c r="Q43" i="2" s="1"/>
  <c r="N36" i="2"/>
  <c r="N7" i="2"/>
  <c r="Q7" i="2" s="1"/>
  <c r="N79" i="2"/>
  <c r="N61" i="2"/>
  <c r="N28" i="2"/>
  <c r="N21" i="2"/>
  <c r="N14" i="2"/>
  <c r="Q14" i="2" s="1"/>
  <c r="N57" i="2"/>
  <c r="Q57" i="2" s="1"/>
  <c r="K12" i="1"/>
  <c r="J12" i="1"/>
  <c r="I12" i="1"/>
  <c r="H12" i="1"/>
  <c r="G12" i="1"/>
  <c r="G14" i="1" s="1"/>
  <c r="F12" i="1"/>
  <c r="E12" i="1"/>
  <c r="E14" i="1" s="1"/>
  <c r="D12" i="1"/>
  <c r="D14" i="1" s="1"/>
  <c r="C12" i="1"/>
  <c r="C14" i="1" s="1"/>
  <c r="J14" i="1"/>
  <c r="I14" i="1"/>
  <c r="H14" i="1"/>
  <c r="F14" i="1"/>
  <c r="K14" i="1"/>
  <c r="O35" i="3"/>
  <c r="O40" i="3"/>
  <c r="O41" i="1"/>
  <c r="O39" i="1"/>
  <c r="O38" i="1"/>
  <c r="O37" i="1"/>
  <c r="O36" i="1"/>
  <c r="O32" i="1"/>
  <c r="O31" i="1"/>
  <c r="O30" i="1"/>
  <c r="O29" i="1"/>
  <c r="O25" i="1"/>
  <c r="O9" i="1"/>
  <c r="O8" i="1"/>
  <c r="O7" i="1"/>
  <c r="O6" i="1"/>
  <c r="K15" i="1"/>
  <c r="L61" i="2"/>
  <c r="L91" i="2"/>
  <c r="K91" i="2"/>
  <c r="J91" i="2"/>
  <c r="H91" i="2"/>
  <c r="G91" i="2"/>
  <c r="F91" i="2"/>
  <c r="D91" i="2"/>
  <c r="C91" i="2"/>
  <c r="B91" i="2"/>
  <c r="K61" i="2"/>
  <c r="J61" i="2"/>
  <c r="H61" i="2"/>
  <c r="G61" i="2"/>
  <c r="F61" i="2"/>
  <c r="D61" i="2"/>
  <c r="C61" i="2"/>
  <c r="B61" i="2"/>
  <c r="L85" i="2"/>
  <c r="K85" i="2"/>
  <c r="J85" i="2"/>
  <c r="H85" i="2"/>
  <c r="G85" i="2"/>
  <c r="F85" i="2"/>
  <c r="D85" i="2"/>
  <c r="C85" i="2"/>
  <c r="B85" i="2"/>
  <c r="M87" i="2"/>
  <c r="I87" i="2"/>
  <c r="E87" i="2"/>
  <c r="L79" i="2"/>
  <c r="J79" i="2"/>
  <c r="M79" i="2" s="1"/>
  <c r="H79" i="2"/>
  <c r="G79" i="2"/>
  <c r="F79" i="2"/>
  <c r="I79" i="2" s="1"/>
  <c r="D79" i="2"/>
  <c r="C79" i="2"/>
  <c r="B79" i="2"/>
  <c r="E79" i="2" s="1"/>
  <c r="M64" i="2"/>
  <c r="M63" i="2"/>
  <c r="I64" i="2"/>
  <c r="I63" i="2"/>
  <c r="E64" i="2"/>
  <c r="E63" i="2"/>
  <c r="K79" i="2"/>
  <c r="L57" i="2"/>
  <c r="K57" i="2"/>
  <c r="J57" i="2"/>
  <c r="H57" i="2"/>
  <c r="G57" i="2"/>
  <c r="F57" i="2"/>
  <c r="D57" i="2"/>
  <c r="C57" i="2"/>
  <c r="B57" i="2"/>
  <c r="L50" i="2"/>
  <c r="K50" i="2"/>
  <c r="J50" i="2"/>
  <c r="H50" i="2"/>
  <c r="G50" i="2"/>
  <c r="F50" i="2"/>
  <c r="D50" i="2"/>
  <c r="C50" i="2"/>
  <c r="B50" i="2"/>
  <c r="L43" i="2"/>
  <c r="K43" i="2"/>
  <c r="M43" i="2" s="1"/>
  <c r="J43" i="2"/>
  <c r="H43" i="2"/>
  <c r="G43" i="2"/>
  <c r="F43" i="2"/>
  <c r="D43" i="2"/>
  <c r="C43" i="2"/>
  <c r="B43" i="2"/>
  <c r="L36" i="2"/>
  <c r="K36" i="2"/>
  <c r="J36" i="2"/>
  <c r="H36" i="2"/>
  <c r="G36" i="2"/>
  <c r="F36" i="2"/>
  <c r="D36" i="2"/>
  <c r="C36" i="2"/>
  <c r="L28" i="2"/>
  <c r="K28" i="2"/>
  <c r="J28" i="2"/>
  <c r="H28" i="2"/>
  <c r="G28" i="2"/>
  <c r="F28" i="2"/>
  <c r="D28" i="2"/>
  <c r="C28" i="2"/>
  <c r="B28" i="2"/>
  <c r="L21" i="2"/>
  <c r="J21" i="2"/>
  <c r="M21" i="2" s="1"/>
  <c r="H21" i="2"/>
  <c r="G21" i="2"/>
  <c r="F21" i="2"/>
  <c r="I21" i="2" s="1"/>
  <c r="D21" i="2"/>
  <c r="C21" i="2"/>
  <c r="E21" i="2" s="1"/>
  <c r="B21" i="2"/>
  <c r="K21" i="2"/>
  <c r="L14" i="2"/>
  <c r="K14" i="2"/>
  <c r="J14" i="2"/>
  <c r="H14" i="2"/>
  <c r="G14" i="2"/>
  <c r="F14" i="2"/>
  <c r="D14" i="2"/>
  <c r="C14" i="2"/>
  <c r="B14" i="2"/>
  <c r="L7" i="2"/>
  <c r="K7" i="2"/>
  <c r="J7" i="2"/>
  <c r="H7" i="2"/>
  <c r="G7" i="2"/>
  <c r="F7" i="2"/>
  <c r="D7" i="2"/>
  <c r="C7" i="2"/>
  <c r="B7" i="2"/>
  <c r="O41" i="3"/>
  <c r="O39" i="3"/>
  <c r="O38" i="3"/>
  <c r="O37" i="3"/>
  <c r="O36" i="3"/>
  <c r="O34" i="3"/>
  <c r="O33" i="3"/>
  <c r="O32" i="3"/>
  <c r="O31" i="3"/>
  <c r="O30" i="3"/>
  <c r="O29" i="3"/>
  <c r="O28" i="3"/>
  <c r="O26" i="3"/>
  <c r="O25" i="3"/>
  <c r="M17" i="3"/>
  <c r="E17" i="3"/>
  <c r="E19" i="3" s="1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M14" i="3"/>
  <c r="L14" i="3"/>
  <c r="L17" i="3" s="1"/>
  <c r="E14" i="3"/>
  <c r="D14" i="3"/>
  <c r="N13" i="3"/>
  <c r="M13" i="3"/>
  <c r="L13" i="3"/>
  <c r="K13" i="3"/>
  <c r="J13" i="3"/>
  <c r="I13" i="3"/>
  <c r="H13" i="3"/>
  <c r="G13" i="3"/>
  <c r="F13" i="3"/>
  <c r="E13" i="3"/>
  <c r="D13" i="3"/>
  <c r="C13" i="3"/>
  <c r="O13" i="3" s="1"/>
  <c r="N12" i="3"/>
  <c r="N14" i="3" s="1"/>
  <c r="N17" i="3" s="1"/>
  <c r="N19" i="3" s="1"/>
  <c r="M12" i="3"/>
  <c r="L12" i="3"/>
  <c r="K12" i="3"/>
  <c r="K14" i="3" s="1"/>
  <c r="J12" i="3"/>
  <c r="J14" i="3" s="1"/>
  <c r="J17" i="3" s="1"/>
  <c r="I12" i="3"/>
  <c r="I14" i="3" s="1"/>
  <c r="I17" i="3" s="1"/>
  <c r="H12" i="3"/>
  <c r="H14" i="3" s="1"/>
  <c r="H17" i="3" s="1"/>
  <c r="G12" i="3"/>
  <c r="G14" i="3" s="1"/>
  <c r="G17" i="3" s="1"/>
  <c r="F12" i="3"/>
  <c r="O12" i="3" s="1"/>
  <c r="E12" i="3"/>
  <c r="D12" i="3"/>
  <c r="C12" i="3"/>
  <c r="C14" i="3" s="1"/>
  <c r="O9" i="3"/>
  <c r="O8" i="3"/>
  <c r="O7" i="3"/>
  <c r="O6" i="3"/>
  <c r="O5" i="3"/>
  <c r="J16" i="1"/>
  <c r="I16" i="1"/>
  <c r="H16" i="1"/>
  <c r="G16" i="1"/>
  <c r="F16" i="1"/>
  <c r="E16" i="1"/>
  <c r="D16" i="1"/>
  <c r="C16" i="1"/>
  <c r="J15" i="1"/>
  <c r="I15" i="1"/>
  <c r="H15" i="1"/>
  <c r="G15" i="1"/>
  <c r="F15" i="1"/>
  <c r="E15" i="1"/>
  <c r="D15" i="1"/>
  <c r="C15" i="1"/>
  <c r="Q61" i="5" l="1"/>
  <c r="E61" i="2"/>
  <c r="E79" i="5"/>
  <c r="O28" i="6"/>
  <c r="O33" i="6" s="1"/>
  <c r="C15" i="6"/>
  <c r="O15" i="6" s="1"/>
  <c r="C12" i="6"/>
  <c r="C14" i="6" s="1"/>
  <c r="D17" i="6"/>
  <c r="D19" i="6" s="1"/>
  <c r="K17" i="6"/>
  <c r="N17" i="6"/>
  <c r="J17" i="6"/>
  <c r="I17" i="6"/>
  <c r="H17" i="6"/>
  <c r="G17" i="6"/>
  <c r="F17" i="6"/>
  <c r="E17" i="6"/>
  <c r="E19" i="6" s="1"/>
  <c r="O16" i="6"/>
  <c r="L17" i="6"/>
  <c r="M17" i="6"/>
  <c r="M79" i="5"/>
  <c r="Q79" i="5"/>
  <c r="Q57" i="5"/>
  <c r="Q50" i="5"/>
  <c r="Q43" i="5"/>
  <c r="Q36" i="5"/>
  <c r="Q28" i="5"/>
  <c r="Q21" i="5"/>
  <c r="Q14" i="5"/>
  <c r="Q7" i="5"/>
  <c r="Q86" i="5"/>
  <c r="M61" i="5"/>
  <c r="M57" i="5"/>
  <c r="M50" i="5"/>
  <c r="M43" i="5"/>
  <c r="M36" i="5"/>
  <c r="M28" i="5"/>
  <c r="M21" i="5"/>
  <c r="M14" i="5"/>
  <c r="M7" i="5"/>
  <c r="M86" i="5"/>
  <c r="I21" i="5"/>
  <c r="I86" i="5"/>
  <c r="I79" i="5"/>
  <c r="I61" i="5"/>
  <c r="I57" i="5"/>
  <c r="I50" i="5"/>
  <c r="I43" i="5"/>
  <c r="I36" i="5"/>
  <c r="I28" i="5"/>
  <c r="I14" i="5"/>
  <c r="I7" i="5"/>
  <c r="E86" i="5"/>
  <c r="E61" i="5"/>
  <c r="E57" i="5"/>
  <c r="E21" i="5"/>
  <c r="E50" i="5"/>
  <c r="E43" i="5"/>
  <c r="E36" i="5"/>
  <c r="E28" i="5"/>
  <c r="E14" i="5"/>
  <c r="E7" i="5"/>
  <c r="I61" i="2"/>
  <c r="K17" i="1"/>
  <c r="L17" i="1"/>
  <c r="M61" i="2"/>
  <c r="O40" i="1"/>
  <c r="O15" i="1"/>
  <c r="O16" i="1"/>
  <c r="O33" i="1"/>
  <c r="M85" i="2"/>
  <c r="O12" i="1"/>
  <c r="O14" i="1"/>
  <c r="K17" i="3"/>
  <c r="D17" i="3"/>
  <c r="D19" i="3" s="1"/>
  <c r="O16" i="3"/>
  <c r="O15" i="3"/>
  <c r="E14" i="2"/>
  <c r="M28" i="2"/>
  <c r="I50" i="2"/>
  <c r="I85" i="2"/>
  <c r="E85" i="2"/>
  <c r="D17" i="1"/>
  <c r="D19" i="1" s="1"/>
  <c r="J17" i="1"/>
  <c r="I17" i="1"/>
  <c r="H17" i="1"/>
  <c r="G17" i="1"/>
  <c r="F17" i="1"/>
  <c r="E17" i="1"/>
  <c r="E19" i="1" s="1"/>
  <c r="M36" i="2"/>
  <c r="I57" i="2"/>
  <c r="I7" i="2"/>
  <c r="E28" i="2"/>
  <c r="M7" i="2"/>
  <c r="I28" i="2"/>
  <c r="E50" i="2"/>
  <c r="E7" i="2"/>
  <c r="I14" i="2"/>
  <c r="E36" i="2"/>
  <c r="E43" i="2"/>
  <c r="M50" i="2"/>
  <c r="M57" i="2"/>
  <c r="M14" i="2"/>
  <c r="I36" i="2"/>
  <c r="E57" i="2"/>
  <c r="I43" i="2"/>
  <c r="C17" i="3"/>
  <c r="O14" i="3"/>
  <c r="F14" i="3"/>
  <c r="F17" i="3" s="1"/>
  <c r="C17" i="1"/>
  <c r="C17" i="6" l="1"/>
  <c r="C19" i="6" s="1"/>
  <c r="O19" i="6" s="1"/>
  <c r="O14" i="6"/>
  <c r="O12" i="6"/>
  <c r="O17" i="1"/>
  <c r="C19" i="3"/>
  <c r="O17" i="3"/>
  <c r="C18" i="3"/>
  <c r="D18" i="3" s="1"/>
  <c r="E18" i="3" s="1"/>
  <c r="F18" i="3" s="1"/>
  <c r="G18" i="3" s="1"/>
  <c r="H18" i="3" s="1"/>
  <c r="I18" i="3" s="1"/>
  <c r="J18" i="3" s="1"/>
  <c r="K18" i="3" s="1"/>
  <c r="L18" i="3" s="1"/>
  <c r="M18" i="3" s="1"/>
  <c r="N18" i="3" s="1"/>
  <c r="C18" i="1"/>
  <c r="D18" i="1" s="1"/>
  <c r="E18" i="1" s="1"/>
  <c r="F18" i="1" s="1"/>
  <c r="G18" i="1" s="1"/>
  <c r="H18" i="1" s="1"/>
  <c r="I18" i="1" s="1"/>
  <c r="J18" i="1" s="1"/>
  <c r="K18" i="1" s="1"/>
  <c r="L18" i="1" s="1"/>
  <c r="C19" i="1"/>
  <c r="O19" i="1" s="1"/>
  <c r="O17" i="6" l="1"/>
  <c r="C18" i="6"/>
  <c r="D18" i="6" s="1"/>
  <c r="E18" i="6" s="1"/>
  <c r="F18" i="6" s="1"/>
  <c r="G18" i="6" s="1"/>
  <c r="H18" i="6" s="1"/>
  <c r="I18" i="6" s="1"/>
  <c r="J18" i="6" s="1"/>
  <c r="K18" i="6" s="1"/>
  <c r="N18" i="6" s="1"/>
</calcChain>
</file>

<file path=xl/sharedStrings.xml><?xml version="1.0" encoding="utf-8"?>
<sst xmlns="http://schemas.openxmlformats.org/spreadsheetml/2006/main" count="359" uniqueCount="100">
  <si>
    <t>2022 LDC FINANCIAL REPORT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</si>
  <si>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</si>
  <si>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</si>
  <si>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</si>
  <si>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</si>
  <si>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</si>
  <si>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</si>
  <si>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</si>
  <si>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</si>
  <si>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</si>
  <si>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</si>
  <si>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</si>
  <si>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</si>
  <si>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rPr>
        <b/>
        <sz val="12"/>
        <color indexed="8"/>
        <rFont val="Calibri"/>
      </rPr>
      <t xml:space="preserve">INCOME (+) </t>
    </r>
    <r>
      <rPr>
        <b/>
        <sz val="11"/>
        <color indexed="8"/>
        <rFont val="Calibri"/>
      </rPr>
      <t>Sales/Other</t>
    </r>
  </si>
  <si>
    <t>Checks and cash</t>
  </si>
  <si>
    <t>Electronic Deposits</t>
  </si>
  <si>
    <t>AWSC Expense Reimbursmt</t>
  </si>
  <si>
    <t>AWSC Event Contributions</t>
  </si>
  <si>
    <t>Contributions</t>
  </si>
  <si>
    <t>Misc. Income</t>
  </si>
  <si>
    <t xml:space="preserve"> INCOME TOTAL(+)</t>
  </si>
  <si>
    <t>STOCKING TOTAL (-)</t>
  </si>
  <si>
    <t>GROSS PROFIT (I-S)</t>
  </si>
  <si>
    <t xml:space="preserve">OFFICE EXPENSES TOTAL </t>
  </si>
  <si>
    <t>TOTAL EXPENSES (S+OET)</t>
  </si>
  <si>
    <t>NET INCOME (GP-OET)</t>
  </si>
  <si>
    <t>ACCOUNT BALANCE</t>
  </si>
  <si>
    <t>=</t>
  </si>
  <si>
    <t>ACTUAL ACCT. BALANCE</t>
  </si>
  <si>
    <t xml:space="preserve">INVENTORY </t>
  </si>
  <si>
    <t>EXPENSES (-)</t>
  </si>
  <si>
    <t>STOCKING  (-)</t>
  </si>
  <si>
    <t>Cost of CAL (WSO)</t>
  </si>
  <si>
    <t>Printing costs/Schds</t>
  </si>
  <si>
    <t>OFFICE/ADMIN (-)</t>
  </si>
  <si>
    <t>Shipping</t>
  </si>
  <si>
    <t>Phone/Internet</t>
  </si>
  <si>
    <t>Office Supplies</t>
  </si>
  <si>
    <t>Rent</t>
  </si>
  <si>
    <t>CCD Fee</t>
  </si>
  <si>
    <t>Miscellaneous Return</t>
  </si>
  <si>
    <t>chgeback</t>
  </si>
  <si>
    <t>Insurance</t>
  </si>
  <si>
    <t>PERSONNEL  (-)</t>
  </si>
  <si>
    <t>Payroll</t>
  </si>
  <si>
    <t>Taxes</t>
  </si>
  <si>
    <t>ADP Fees</t>
  </si>
  <si>
    <t>Volunteers (mileage)</t>
  </si>
  <si>
    <t>Workers Comp</t>
  </si>
  <si>
    <t>2023 LDC FINANCIAL REPORT</t>
  </si>
  <si>
    <t>January</t>
  </si>
  <si>
    <t>Cash/Checks</t>
  </si>
  <si>
    <t>PP/CC</t>
  </si>
  <si>
    <t>Donations</t>
  </si>
  <si>
    <t>Sales</t>
  </si>
  <si>
    <t>Customer Shipping</t>
  </si>
  <si>
    <t>Actual Shipping</t>
  </si>
  <si>
    <t>WSO Purchases</t>
  </si>
  <si>
    <t>Visitors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</si>
  <si>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</si>
  <si>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</si>
  <si>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</si>
  <si>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</si>
  <si>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</si>
  <si>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</si>
  <si>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</si>
  <si>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</si>
  <si>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</si>
  <si>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</si>
  <si>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</si>
  <si>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Fees</t>
  </si>
  <si>
    <t>N/A</t>
  </si>
  <si>
    <t>Total</t>
  </si>
  <si>
    <t>Mileage</t>
  </si>
  <si>
    <t>Q1</t>
  </si>
  <si>
    <t>Q2</t>
  </si>
  <si>
    <t>Q3</t>
  </si>
  <si>
    <t>Personnel Total</t>
  </si>
  <si>
    <t>Q4</t>
  </si>
  <si>
    <t>PP Fees</t>
  </si>
  <si>
    <t>CCD Fees</t>
  </si>
  <si>
    <t>Total Fees</t>
  </si>
  <si>
    <t>PP and CCD Fee</t>
  </si>
  <si>
    <t>TDBank</t>
  </si>
  <si>
    <t>Webster</t>
  </si>
  <si>
    <t>Bank Fees</t>
  </si>
  <si>
    <t>Convention&gt;</t>
  </si>
  <si>
    <t>2024 LDC FINANCIAL REPORT</t>
  </si>
  <si>
    <t>Note - June and July Rent paid 8/5/24</t>
  </si>
  <si>
    <t>DOL Fee</t>
  </si>
  <si>
    <t>AA Conv</t>
  </si>
  <si>
    <t>Ret check</t>
  </si>
  <si>
    <t>Conv</t>
  </si>
  <si>
    <t>Area</t>
  </si>
  <si>
    <t xml:space="preserve">Area </t>
  </si>
  <si>
    <t>Sales - Checks and cash</t>
  </si>
  <si>
    <t>Sales - Electronic Deposits</t>
  </si>
  <si>
    <t>Insurance/DOL Payment</t>
  </si>
  <si>
    <t>CT AFG LDC Finance Trend Report</t>
  </si>
  <si>
    <t>Insurance/DOL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</si>
</sst>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&quot;$&quot;* #,##0.00&quot; &quot;;&quot; &quot;&quot;$&quot;* \(#,##0.00\);&quot; &quot;&quot;$&quot;* &quot;-&quot;??&quot; &quot;"/>
    <numFmt numFmtId="165" formatCode="&quot; &quot;&quot;$&quot;* #,##0&quot; &quot;;&quot; &quot;&quot;$&quot;* \(#,##0\);&quot; &quot;&quot;$&quot;* &quot;-&quot;??&quot; &quot;"/>
    <numFmt numFmtId="166" formatCode="&quot;$&quot;#,##0&quot; &quot;;\(&quot;$&quot;#,##0\)"/>
    <numFmt numFmtId="167" formatCode="&quot;$&quot;#,##0.00"/>
    <numFmt numFmtId="168" formatCode="&quot;$&quot;#,##0"/>
  </numFmts>
  <fonts count="20" x14ac:knownFonts="1">
    <font>
      <sz val="11"/>
      <color indexed="8"/>
      <name val="Calibri"/>
    </font>
    <font>
      <b/>
      <sz val="12"/>
      <color indexed="8"/>
      <name val="Calibri"/>
    </font>
    <font>
      <b/>
      <sz val="14"/>
      <color indexed="8"/>
      <name val="Calibri"/>
    </font>
    <font>
      <b/>
      <sz val="11"/>
      <color indexed="8"/>
      <name val="Calibri"/>
    </font>
    <font>
      <sz val="12"/>
      <color indexed="8"/>
      <name val="Calibri"/>
    </font>
    <font>
      <b/>
      <i/>
      <sz val="12"/>
      <color indexed="8"/>
      <name val="Calibri"/>
    </font>
    <font>
      <u/>
      <sz val="12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1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8"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49" fontId="0" fillId="2" borderId="1" xfId="0" applyNumberFormat="1" applyFill="1" applyBorder="1" applyAlignment="1">
      <alignment horizontal="right" vertical="center" wrapText="1"/>
    </xf>
    <xf numFmtId="165" fontId="0" fillId="2" borderId="1" xfId="0" applyNumberFormat="1" applyFill="1" applyBorder="1" applyAlignment="1">
      <alignment vertical="center" wrapText="1"/>
    </xf>
    <xf numFmtId="165" fontId="0" fillId="2" borderId="1" xfId="0" applyNumberForma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166" fontId="0" fillId="2" borderId="1" xfId="0" applyNumberFormat="1" applyFill="1" applyBorder="1" applyAlignment="1">
      <alignment vertical="center"/>
    </xf>
    <xf numFmtId="165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NumberFormat="1" applyFill="1" applyBorder="1" applyAlignment="1">
      <alignment vertical="center"/>
    </xf>
    <xf numFmtId="0" fontId="0" fillId="0" borderId="1" xfId="0" applyBorder="1"/>
    <xf numFmtId="167" fontId="0" fillId="0" borderId="0" xfId="0" applyNumberFormat="1"/>
    <xf numFmtId="0" fontId="8" fillId="0" borderId="0" xfId="0" applyFont="1"/>
    <xf numFmtId="167" fontId="8" fillId="0" borderId="0" xfId="0" applyNumberFormat="1" applyFont="1"/>
    <xf numFmtId="167" fontId="7" fillId="0" borderId="0" xfId="0" applyNumberFormat="1" applyFont="1"/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right"/>
    </xf>
    <xf numFmtId="49" fontId="9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 wrapText="1"/>
    </xf>
    <xf numFmtId="165" fontId="11" fillId="2" borderId="1" xfId="0" applyNumberFormat="1" applyFont="1" applyFill="1" applyBorder="1" applyAlignment="1">
      <alignment vertical="center"/>
    </xf>
    <xf numFmtId="0" fontId="10" fillId="0" borderId="0" xfId="0" applyNumberFormat="1" applyFont="1"/>
    <xf numFmtId="165" fontId="10" fillId="2" borderId="1" xfId="0" applyNumberFormat="1" applyFont="1" applyFill="1" applyBorder="1" applyAlignment="1">
      <alignment vertical="center"/>
    </xf>
    <xf numFmtId="166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right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0" fillId="2" borderId="2" xfId="0" applyFill="1" applyBorder="1" applyAlignment="1">
      <alignment vertical="center" wrapText="1"/>
    </xf>
    <xf numFmtId="164" fontId="0" fillId="2" borderId="3" xfId="0" applyNumberForma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8" fillId="0" borderId="0" xfId="0" applyNumberFormat="1" applyFont="1"/>
    <xf numFmtId="165" fontId="12" fillId="2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right" vertical="center" wrapText="1"/>
    </xf>
    <xf numFmtId="49" fontId="14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5" fontId="14" fillId="2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168" fontId="7" fillId="0" borderId="0" xfId="0" applyNumberFormat="1" applyFont="1"/>
    <xf numFmtId="0" fontId="7" fillId="2" borderId="2" xfId="0" applyFont="1" applyFill="1" applyBorder="1" applyAlignment="1">
      <alignment vertical="center" wrapText="1"/>
    </xf>
    <xf numFmtId="165" fontId="11" fillId="2" borderId="4" xfId="0" applyNumberFormat="1" applyFont="1" applyFill="1" applyBorder="1" applyAlignment="1">
      <alignment vertical="center"/>
    </xf>
    <xf numFmtId="165" fontId="16" fillId="2" borderId="1" xfId="0" applyNumberFormat="1" applyFont="1" applyFill="1" applyBorder="1" applyAlignment="1">
      <alignment vertical="center" wrapText="1"/>
    </xf>
    <xf numFmtId="165" fontId="17" fillId="2" borderId="1" xfId="0" applyNumberFormat="1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/>
    </xf>
    <xf numFmtId="167" fontId="12" fillId="0" borderId="0" xfId="0" applyNumberFormat="1" applyFont="1"/>
    <xf numFmtId="0" fontId="12" fillId="0" borderId="0" xfId="0" applyNumberFormat="1" applyFont="1"/>
    <xf numFmtId="167" fontId="10" fillId="0" borderId="0" xfId="0" applyNumberFormat="1" applyFont="1"/>
    <xf numFmtId="166" fontId="12" fillId="2" borderId="1" xfId="0" applyNumberFormat="1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4" fontId="0" fillId="0" borderId="0" xfId="0" applyNumberFormat="1"/>
    <xf numFmtId="49" fontId="18" fillId="2" borderId="1" xfId="0" applyNumberFormat="1" applyFont="1" applyFill="1" applyBorder="1" applyAlignment="1">
      <alignment vertical="center"/>
    </xf>
    <xf numFmtId="167" fontId="0" fillId="3" borderId="0" xfId="0" applyNumberFormat="1" applyFill="1"/>
    <xf numFmtId="167" fontId="0" fillId="4" borderId="0" xfId="0" applyNumberFormat="1" applyFill="1"/>
    <xf numFmtId="0" fontId="12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49" fontId="19" fillId="2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165" fontId="0" fillId="3" borderId="0" xfId="0" applyNumberFormat="1" applyFill="1"/>
    <xf numFmtId="165" fontId="14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CT AFG Literature Distribution Center</a:t>
            </a:r>
          </a:p>
          <a:p>
            <a:pPr>
              <a:defRPr/>
            </a:pPr>
            <a:r>
              <a:rPr lang="en-US" b="1" baseline="0"/>
              <a:t> Profit/Loss Trends 2019 - 2024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41329241662762"/>
          <c:y val="0.11283454987834551"/>
          <c:w val="0.70956703632582685"/>
          <c:h val="0.85675182481751821"/>
        </c:manualLayout>
      </c:layout>
      <c:barChart>
        <c:barDir val="col"/>
        <c:grouping val="clustered"/>
        <c:varyColors val="0"/>
        <c:ser>
          <c:idx val="0"/>
          <c:order val="0"/>
          <c:tx>
            <c:v>Income 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1392454297938544E-2"/>
                  <c:y val="-1.115153378804670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35B-4701-B80A-243BC66763BE}"/>
                </c:ext>
              </c:extLst>
            </c:dLbl>
            <c:dLbl>
              <c:idx val="2"/>
              <c:layout>
                <c:manualLayout>
                  <c:x val="-1.3613380007779074E-2"/>
                  <c:y val="3.0413625304136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5B-4701-B80A-243BC66763BE}"/>
                </c:ext>
              </c:extLst>
            </c:dLbl>
            <c:dLbl>
              <c:idx val="3"/>
              <c:layout>
                <c:manualLayout>
                  <c:x val="-1.1668611435239206E-2"/>
                  <c:y val="5.57576689402335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35B-4701-B80A-243BC66763BE}"/>
                </c:ext>
              </c:extLst>
            </c:dLbl>
            <c:dLbl>
              <c:idx val="4"/>
              <c:layout>
                <c:manualLayout>
                  <c:x val="-1.9447685725398677E-3"/>
                  <c:y val="-1.5206812652068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5B-4701-B80A-243BC6676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'Trend Report'!$B$3:$G$3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'Trend Report'!$B$12:$G$12</c:f>
              <c:numCache>
                <c:formatCode>" ""$"* #,##0" ";" ""$"* \(#,##0\);" ""$"* "-"??" "</c:formatCode>
                <c:ptCount val="6"/>
                <c:pt idx="0">
                  <c:v>57930</c:v>
                </c:pt>
                <c:pt idx="1">
                  <c:v>22365</c:v>
                </c:pt>
                <c:pt idx="2">
                  <c:v>28550</c:v>
                </c:pt>
                <c:pt idx="3">
                  <c:v>30590</c:v>
                </c:pt>
                <c:pt idx="4">
                  <c:v>47817.490000000005</c:v>
                </c:pt>
                <c:pt idx="5">
                  <c:v>43223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B-4701-B80A-243BC66763BE}"/>
            </c:ext>
          </c:extLst>
        </c:ser>
        <c:ser>
          <c:idx val="1"/>
          <c:order val="1"/>
          <c:tx>
            <c:v>Expenses Total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8401400233372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5B-4701-B80A-243BC66763BE}"/>
                </c:ext>
              </c:extLst>
            </c:dLbl>
            <c:dLbl>
              <c:idx val="1"/>
              <c:layout>
                <c:manualLayout>
                  <c:x val="-3.5653678622226351E-17"/>
                  <c:y val="-1.824817518248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5B-4701-B80A-243BC66763BE}"/>
                </c:ext>
              </c:extLst>
            </c:dLbl>
            <c:dLbl>
              <c:idx val="2"/>
              <c:layout>
                <c:manualLayout>
                  <c:x val="1.9447685725398677E-3"/>
                  <c:y val="-3.0413625304136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5B-4701-B80A-243BC66763BE}"/>
                </c:ext>
              </c:extLst>
            </c:dLbl>
            <c:dLbl>
              <c:idx val="3"/>
              <c:layout>
                <c:manualLayout>
                  <c:x val="5.8343057176196743E-3"/>
                  <c:y val="-1.8248175182481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5B-4701-B80A-243BC66763BE}"/>
                </c:ext>
              </c:extLst>
            </c:dLbl>
            <c:dLbl>
              <c:idx val="4"/>
              <c:layout>
                <c:manualLayout>
                  <c:x val="1.7502917152858809E-2"/>
                  <c:y val="3.04136253041362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5B-4701-B80A-243BC66763BE}"/>
                </c:ext>
              </c:extLst>
            </c:dLbl>
            <c:dLbl>
              <c:idx val="5"/>
              <c:layout>
                <c:manualLayout>
                  <c:x val="3.9863325740318908E-2"/>
                  <c:y val="8.8183421516754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EA-4FD9-9020-6020C4135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'Trend Report'!$B$3:$G$3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'Trend Report'!$B$16:$G$16</c:f>
              <c:numCache>
                <c:formatCode>" ""$"* #,##0" ";" ""$"* \(#,##0\);" ""$"* "-"??" "</c:formatCode>
                <c:ptCount val="6"/>
                <c:pt idx="0">
                  <c:v>58267</c:v>
                </c:pt>
                <c:pt idx="1">
                  <c:v>25086</c:v>
                </c:pt>
                <c:pt idx="2">
                  <c:v>29153</c:v>
                </c:pt>
                <c:pt idx="3">
                  <c:v>32388</c:v>
                </c:pt>
                <c:pt idx="4">
                  <c:v>43898.729999999996</c:v>
                </c:pt>
                <c:pt idx="5">
                  <c:v>45429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5B-4701-B80A-243BC66763BE}"/>
            </c:ext>
          </c:extLst>
        </c:ser>
        <c:ser>
          <c:idx val="2"/>
          <c:order val="2"/>
          <c:tx>
            <c:v>Net Income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447685725398678E-2"/>
                  <c:y val="6.3868852616050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35B-4701-B80A-243BC66763BE}"/>
                </c:ext>
              </c:extLst>
            </c:dLbl>
            <c:dLbl>
              <c:idx val="1"/>
              <c:layout>
                <c:manualLayout>
                  <c:x val="2.3337222870478413E-2"/>
                  <c:y val="8.8199513381995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5B-4701-B80A-243BC66763BE}"/>
                </c:ext>
              </c:extLst>
            </c:dLbl>
            <c:dLbl>
              <c:idx val="2"/>
              <c:layout>
                <c:manualLayout>
                  <c:x val="1.9447685725398678E-2"/>
                  <c:y val="5.778588807785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35B-4701-B80A-243BC66763BE}"/>
                </c:ext>
              </c:extLst>
            </c:dLbl>
            <c:dLbl>
              <c:idx val="3"/>
              <c:layout>
                <c:manualLayout>
                  <c:x val="1.9447685725398678E-2"/>
                  <c:y val="7.9075904745483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35B-4701-B80A-243BC66763BE}"/>
                </c:ext>
              </c:extLst>
            </c:dLbl>
            <c:dLbl>
              <c:idx val="4"/>
              <c:layout>
                <c:manualLayout>
                  <c:x val="9.723842862699339E-3"/>
                  <c:y val="-3.0413625304137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35B-4701-B80A-243BC66763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'Trend Report'!$B$17:$G$17</c:f>
              <c:numCache>
                <c:formatCode>" ""$"* #,##0" ";" ""$"* \(#,##0\);" ""$"* "-"??" "</c:formatCode>
                <c:ptCount val="6"/>
                <c:pt idx="0">
                  <c:v>-337</c:v>
                </c:pt>
                <c:pt idx="1">
                  <c:v>-2721</c:v>
                </c:pt>
                <c:pt idx="2">
                  <c:v>-603</c:v>
                </c:pt>
                <c:pt idx="3">
                  <c:v>-1798</c:v>
                </c:pt>
                <c:pt idx="4">
                  <c:v>3918.329999999999</c:v>
                </c:pt>
                <c:pt idx="5">
                  <c:v>-2207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5B-4701-B80A-243BC66763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7079903"/>
        <c:axId val="691073695"/>
      </c:barChart>
      <c:dateAx>
        <c:axId val="687079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073695"/>
        <c:crosses val="autoZero"/>
        <c:auto val="0"/>
        <c:lblOffset val="100"/>
        <c:baseTimeUnit val="days"/>
      </c:dateAx>
      <c:valAx>
        <c:axId val="69107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 &quot;&quot;$&quot;* #,##0&quot; &quot;;&quot; &quot;&quot;$&quot;* \(#,##0\);&quot; &quot;&quot;$&quot;* &quot;-&quot;??&quot; 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079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123825</xdr:rowOff>
    </xdr:from>
    <xdr:to>
      <xdr:col>14</xdr:col>
      <xdr:colOff>676275</xdr:colOff>
      <xdr:row>10</xdr:row>
      <xdr:rowOff>142874</xdr:rowOff>
    </xdr:to>
    <xdr:sp macro="" textlink="">
      <xdr:nvSpPr>
        <xdr:cNvPr id="2" name="Straight Connector 1">
          <a:extLst>
            <a:ext uri="{FF2B5EF4-FFF2-40B4-BE49-F238E27FC236}">
              <a16:creationId xmlns:a16="http://schemas.microsoft.com/office/drawing/2014/main" id="{5E4E345B-ED30-4682-89BD-6008378105B0}"/>
            </a:ext>
          </a:extLst>
        </xdr:cNvPr>
        <xdr:cNvSpPr/>
      </xdr:nvSpPr>
      <xdr:spPr>
        <a:xfrm>
          <a:off x="0" y="2097405"/>
          <a:ext cx="12372975" cy="19049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15875</xdr:colOff>
      <xdr:row>21</xdr:row>
      <xdr:rowOff>95251</xdr:rowOff>
    </xdr:from>
    <xdr:to>
      <xdr:col>15</xdr:col>
      <xdr:colOff>6351</xdr:colOff>
      <xdr:row>21</xdr:row>
      <xdr:rowOff>114298</xdr:rowOff>
    </xdr:to>
    <xdr:sp macro="" textlink="">
      <xdr:nvSpPr>
        <xdr:cNvPr id="3" name="Straight Connector 2">
          <a:extLst>
            <a:ext uri="{FF2B5EF4-FFF2-40B4-BE49-F238E27FC236}">
              <a16:creationId xmlns:a16="http://schemas.microsoft.com/office/drawing/2014/main" id="{18794619-CFBA-4209-9A47-B8CF0DDCD431}"/>
            </a:ext>
          </a:extLst>
        </xdr:cNvPr>
        <xdr:cNvSpPr/>
      </xdr:nvSpPr>
      <xdr:spPr>
        <a:xfrm>
          <a:off x="15875" y="3867151"/>
          <a:ext cx="12601576" cy="19047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123825</xdr:rowOff>
    </xdr:from>
    <xdr:to>
      <xdr:col>14</xdr:col>
      <xdr:colOff>676275</xdr:colOff>
      <xdr:row>10</xdr:row>
      <xdr:rowOff>142874</xdr:rowOff>
    </xdr:to>
    <xdr:sp macro="" textlink="">
      <xdr:nv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-1" y="2124075"/>
          <a:ext cx="12741277" cy="19050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15875</xdr:colOff>
      <xdr:row>21</xdr:row>
      <xdr:rowOff>95251</xdr:rowOff>
    </xdr:from>
    <xdr:to>
      <xdr:col>15</xdr:col>
      <xdr:colOff>6351</xdr:colOff>
      <xdr:row>21</xdr:row>
      <xdr:rowOff>114298</xdr:rowOff>
    </xdr:to>
    <xdr:sp macro="" textlink="">
      <xdr:nv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5875" y="3924301"/>
          <a:ext cx="12817477" cy="19048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123825</xdr:rowOff>
    </xdr:from>
    <xdr:to>
      <xdr:col>14</xdr:col>
      <xdr:colOff>676275</xdr:colOff>
      <xdr:row>10</xdr:row>
      <xdr:rowOff>142874</xdr:rowOff>
    </xdr:to>
    <xdr:sp macro="" textlink="">
      <xdr:nvSpPr>
        <xdr:cNvPr id="2" name="Straight Connector 1">
          <a:extLst>
            <a:ext uri="{FF2B5EF4-FFF2-40B4-BE49-F238E27FC236}">
              <a16:creationId xmlns:a16="http://schemas.microsoft.com/office/drawing/2014/main" id="{6F9FEE86-49D3-4EAC-9876-1AEB6D7C852A}"/>
            </a:ext>
          </a:extLst>
        </xdr:cNvPr>
        <xdr:cNvSpPr/>
      </xdr:nvSpPr>
      <xdr:spPr>
        <a:xfrm>
          <a:off x="0" y="2097405"/>
          <a:ext cx="11572875" cy="19049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15875</xdr:colOff>
      <xdr:row>21</xdr:row>
      <xdr:rowOff>95251</xdr:rowOff>
    </xdr:from>
    <xdr:to>
      <xdr:col>15</xdr:col>
      <xdr:colOff>6351</xdr:colOff>
      <xdr:row>21</xdr:row>
      <xdr:rowOff>114298</xdr:rowOff>
    </xdr:to>
    <xdr:sp macro="" textlink="">
      <xdr:nvSpPr>
        <xdr:cNvPr id="3" name="Straight Connector 2">
          <a:extLst>
            <a:ext uri="{FF2B5EF4-FFF2-40B4-BE49-F238E27FC236}">
              <a16:creationId xmlns:a16="http://schemas.microsoft.com/office/drawing/2014/main" id="{F3F674B0-7682-47CD-8B40-600AE2FBBA4D}"/>
            </a:ext>
          </a:extLst>
        </xdr:cNvPr>
        <xdr:cNvSpPr/>
      </xdr:nvSpPr>
      <xdr:spPr>
        <a:xfrm>
          <a:off x="15875" y="3867151"/>
          <a:ext cx="11572876" cy="19047"/>
        </a:xfrm>
        <a:prstGeom prst="line">
          <a:avLst/>
        </a:prstGeom>
        <a:noFill/>
        <a:ln w="6350" cap="flat">
          <a:solidFill>
            <a:schemeClr val="accent1"/>
          </a:solidFill>
          <a:prstDash val="solid"/>
          <a:miter lim="8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586740</xdr:colOff>
      <xdr:row>1</xdr:row>
      <xdr:rowOff>167640</xdr:rowOff>
    </xdr:from>
    <xdr:to>
      <xdr:col>18</xdr:col>
      <xdr:colOff>571500</xdr:colOff>
      <xdr:row>23</xdr:row>
      <xdr:rowOff>144780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68A0EA1-7DBB-2D54-0F05-1F70DC05E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6CD9D-5356-4FED-A6E4-810FD36CD166}">
  <sheetPr>
    <pageSetUpPr fitToPage="1"/>
  </sheetPr>
  <dimension ref="A1:Q95"/>
  <sheetViews>
    <sheetView zoomScale="94" workbookViewId="0">
      <pane xSplit="1" topLeftCell="B1" activePane="topRight" state="frozen"/>
      <selection pane="topRight" activeCell="N79" sqref="N79"/>
    </sheetView>
  </sheetViews>
  <sheetFormatPr defaultRowHeight="14.4" x14ac:dyDescent="0.3"/>
  <cols>
    <col min="1" max="1" width="18.44140625" style="29" customWidth="1"/>
    <col min="2" max="2" width="11" style="28" customWidth="1"/>
    <col min="3" max="4" width="10.77734375" style="28" customWidth="1"/>
    <col min="5" max="5" width="11.21875" style="30" customWidth="1"/>
    <col min="6" max="6" width="12.109375" style="28" customWidth="1"/>
    <col min="7" max="8" width="11.6640625" style="28" customWidth="1"/>
    <col min="9" max="9" width="11.44140625" style="30" customWidth="1"/>
    <col min="10" max="10" width="11.77734375" style="28" customWidth="1"/>
    <col min="11" max="11" width="10" style="28" bestFit="1" customWidth="1"/>
    <col min="12" max="12" width="10.33203125" style="28" customWidth="1"/>
    <col min="13" max="13" width="10" style="30" bestFit="1" customWidth="1"/>
    <col min="14" max="14" width="11.5546875" customWidth="1"/>
    <col min="15" max="15" width="10.21875" customWidth="1"/>
    <col min="16" max="16" width="11.33203125" customWidth="1"/>
    <col min="17" max="17" width="11" customWidth="1"/>
  </cols>
  <sheetData>
    <row r="1" spans="1:17" s="29" customFormat="1" x14ac:dyDescent="0.3">
      <c r="A1" s="29">
        <v>2024</v>
      </c>
      <c r="B1" s="30" t="s">
        <v>50</v>
      </c>
      <c r="C1" s="30" t="s">
        <v>59</v>
      </c>
      <c r="D1" s="30" t="s">
        <v>60</v>
      </c>
      <c r="E1" s="30" t="s">
        <v>74</v>
      </c>
      <c r="F1" s="30" t="s">
        <v>61</v>
      </c>
      <c r="G1" s="30" t="s">
        <v>62</v>
      </c>
      <c r="H1" s="30" t="s">
        <v>63</v>
      </c>
      <c r="I1" s="30" t="s">
        <v>75</v>
      </c>
      <c r="J1" s="30" t="s">
        <v>64</v>
      </c>
      <c r="K1" s="30" t="s">
        <v>65</v>
      </c>
      <c r="L1" s="30" t="s">
        <v>66</v>
      </c>
      <c r="M1" s="30" t="s">
        <v>76</v>
      </c>
      <c r="N1" s="29" t="s">
        <v>67</v>
      </c>
      <c r="O1" s="29" t="s">
        <v>68</v>
      </c>
      <c r="P1" s="29" t="s">
        <v>69</v>
      </c>
      <c r="Q1" s="29" t="s">
        <v>78</v>
      </c>
    </row>
    <row r="2" spans="1:17" x14ac:dyDescent="0.3">
      <c r="A2" s="29" t="s">
        <v>51</v>
      </c>
      <c r="B2" s="28">
        <v>864.2</v>
      </c>
      <c r="C2" s="28">
        <v>346.81</v>
      </c>
      <c r="D2" s="28">
        <v>443.59</v>
      </c>
      <c r="F2" s="28">
        <v>229.72</v>
      </c>
      <c r="G2" s="28">
        <v>135.51</v>
      </c>
      <c r="H2" s="28">
        <v>977.16</v>
      </c>
      <c r="J2" s="28">
        <v>965.72</v>
      </c>
      <c r="K2" s="28">
        <v>291.45</v>
      </c>
      <c r="L2" s="28">
        <v>333.29</v>
      </c>
      <c r="N2" s="28">
        <v>460.53</v>
      </c>
      <c r="O2" s="28">
        <v>0</v>
      </c>
      <c r="P2" s="28">
        <v>0</v>
      </c>
    </row>
    <row r="3" spans="1:17" x14ac:dyDescent="0.3">
      <c r="A3" s="29" t="s">
        <v>51</v>
      </c>
      <c r="B3" s="28">
        <v>957.39</v>
      </c>
      <c r="C3" s="28">
        <v>676.24</v>
      </c>
      <c r="D3" s="28">
        <v>318.07</v>
      </c>
      <c r="F3" s="28">
        <v>195.98</v>
      </c>
      <c r="G3" s="28">
        <v>163.5</v>
      </c>
      <c r="H3" s="28">
        <v>675.14</v>
      </c>
      <c r="J3" s="28">
        <v>1382.99</v>
      </c>
      <c r="K3" s="28">
        <v>88</v>
      </c>
      <c r="L3" s="28">
        <v>419.6</v>
      </c>
      <c r="N3" s="28">
        <v>197.56</v>
      </c>
      <c r="O3" s="28">
        <v>0</v>
      </c>
      <c r="P3" s="28">
        <v>0</v>
      </c>
    </row>
    <row r="4" spans="1:17" x14ac:dyDescent="0.3">
      <c r="A4" s="29" t="s">
        <v>51</v>
      </c>
      <c r="B4" s="28">
        <v>737.53</v>
      </c>
      <c r="C4" s="28">
        <v>160.4</v>
      </c>
      <c r="D4" s="28">
        <v>1427.55</v>
      </c>
      <c r="F4" s="80">
        <v>3143.62</v>
      </c>
      <c r="G4" s="28">
        <v>286.85000000000002</v>
      </c>
      <c r="H4" s="28">
        <v>537.9</v>
      </c>
      <c r="J4" s="28">
        <v>83.15</v>
      </c>
      <c r="K4" s="28">
        <v>282.60000000000002</v>
      </c>
      <c r="L4" s="28">
        <v>796</v>
      </c>
      <c r="N4" s="28">
        <v>280.01</v>
      </c>
      <c r="O4" s="28">
        <v>0</v>
      </c>
      <c r="P4" s="28">
        <v>0</v>
      </c>
    </row>
    <row r="5" spans="1:17" x14ac:dyDescent="0.3">
      <c r="A5" s="29" t="s">
        <v>51</v>
      </c>
      <c r="B5" s="28">
        <v>854.35</v>
      </c>
      <c r="C5" s="28">
        <v>0</v>
      </c>
      <c r="D5" s="28">
        <v>738.13</v>
      </c>
      <c r="E5" s="30" t="s">
        <v>92</v>
      </c>
      <c r="F5" s="28">
        <v>161.55000000000001</v>
      </c>
      <c r="G5" s="28">
        <v>605</v>
      </c>
      <c r="H5" s="80">
        <v>3902.19</v>
      </c>
      <c r="J5" s="28">
        <v>379.42</v>
      </c>
      <c r="K5" s="28">
        <v>398.47</v>
      </c>
      <c r="L5" s="28">
        <v>686.51</v>
      </c>
      <c r="N5" s="28">
        <v>250</v>
      </c>
      <c r="O5" s="28">
        <v>0</v>
      </c>
      <c r="P5" s="28">
        <v>0</v>
      </c>
    </row>
    <row r="6" spans="1:17" x14ac:dyDescent="0.3">
      <c r="A6" s="29" t="s">
        <v>51</v>
      </c>
      <c r="B6" s="28">
        <v>0</v>
      </c>
      <c r="C6" s="28">
        <v>0</v>
      </c>
      <c r="D6" s="28">
        <v>0</v>
      </c>
      <c r="F6" s="28">
        <v>1466.97</v>
      </c>
      <c r="G6" s="72">
        <v>0</v>
      </c>
      <c r="H6" s="28">
        <v>0</v>
      </c>
      <c r="J6" s="28">
        <v>0</v>
      </c>
      <c r="K6" s="28">
        <v>0</v>
      </c>
      <c r="L6" s="28">
        <v>0</v>
      </c>
      <c r="N6" s="80">
        <v>3932.63</v>
      </c>
      <c r="O6" s="28">
        <v>0</v>
      </c>
      <c r="P6" s="28">
        <v>0</v>
      </c>
    </row>
    <row r="7" spans="1:17" x14ac:dyDescent="0.3">
      <c r="A7" s="32" t="s">
        <v>72</v>
      </c>
      <c r="B7" s="28">
        <f>SUM(B2:B6)</f>
        <v>3413.47</v>
      </c>
      <c r="C7" s="28">
        <f t="shared" ref="C7:L7" si="0">SUM(C2:C6)</f>
        <v>1183.45</v>
      </c>
      <c r="D7" s="28">
        <f t="shared" si="0"/>
        <v>2927.34</v>
      </c>
      <c r="E7" s="30">
        <f>SUM(B7:D7)</f>
        <v>7524.26</v>
      </c>
      <c r="F7" s="28">
        <f t="shared" si="0"/>
        <v>5197.84</v>
      </c>
      <c r="G7" s="28">
        <f t="shared" si="0"/>
        <v>1190.8600000000001</v>
      </c>
      <c r="H7" s="28">
        <f t="shared" si="0"/>
        <v>6092.3899999999994</v>
      </c>
      <c r="I7" s="30">
        <f>SUM(F7:H7)</f>
        <v>12481.09</v>
      </c>
      <c r="J7" s="28">
        <f t="shared" si="0"/>
        <v>2811.28</v>
      </c>
      <c r="K7" s="28">
        <f t="shared" si="0"/>
        <v>1060.52</v>
      </c>
      <c r="L7" s="28">
        <f t="shared" si="0"/>
        <v>2235.4</v>
      </c>
      <c r="M7" s="30">
        <f>SUM(J7:L7)</f>
        <v>6107.2000000000007</v>
      </c>
      <c r="N7" s="28">
        <f>SUM(N2:N6)</f>
        <v>5120.7299999999996</v>
      </c>
      <c r="O7" s="28">
        <f>SUM(O2:O6)</f>
        <v>0</v>
      </c>
      <c r="P7" s="28">
        <f>SUM(P2:P6)</f>
        <v>0</v>
      </c>
      <c r="Q7" s="30">
        <f>SUM(N7:P7)</f>
        <v>5120.7299999999996</v>
      </c>
    </row>
    <row r="9" spans="1:17" x14ac:dyDescent="0.3">
      <c r="A9" s="29" t="s">
        <v>52</v>
      </c>
      <c r="B9" s="28">
        <v>158</v>
      </c>
      <c r="C9" s="28">
        <v>257.39999999999998</v>
      </c>
      <c r="D9" s="28">
        <v>1212.96</v>
      </c>
      <c r="F9" s="28">
        <v>0</v>
      </c>
      <c r="G9" s="28">
        <v>22.66</v>
      </c>
      <c r="H9" s="28">
        <v>21.63</v>
      </c>
      <c r="J9" s="28">
        <v>126.69</v>
      </c>
      <c r="K9" s="28">
        <v>0</v>
      </c>
      <c r="L9" s="28">
        <v>104.45</v>
      </c>
      <c r="N9" s="28">
        <v>20.34</v>
      </c>
      <c r="O9" s="28">
        <v>0</v>
      </c>
      <c r="P9" s="28">
        <v>0</v>
      </c>
    </row>
    <row r="10" spans="1:17" x14ac:dyDescent="0.3">
      <c r="A10" s="29" t="s">
        <v>52</v>
      </c>
      <c r="B10" s="28">
        <v>173.3</v>
      </c>
      <c r="C10" s="28">
        <v>596.20000000000005</v>
      </c>
      <c r="D10" s="28">
        <v>438.74</v>
      </c>
      <c r="F10" s="28">
        <v>246.22</v>
      </c>
      <c r="G10" s="28">
        <v>492.65</v>
      </c>
      <c r="H10" s="28">
        <v>0</v>
      </c>
      <c r="J10" s="28">
        <v>240.45</v>
      </c>
      <c r="K10" s="28">
        <v>77.180000000000007</v>
      </c>
      <c r="L10" s="28">
        <v>122.17</v>
      </c>
      <c r="N10" s="28">
        <v>126.14</v>
      </c>
      <c r="O10" s="28">
        <v>0</v>
      </c>
      <c r="P10" s="28">
        <v>0</v>
      </c>
    </row>
    <row r="11" spans="1:17" x14ac:dyDescent="0.3">
      <c r="A11" s="29" t="s">
        <v>52</v>
      </c>
      <c r="B11" s="28">
        <v>354.63</v>
      </c>
      <c r="C11" s="28">
        <v>324.91000000000003</v>
      </c>
      <c r="D11" s="28">
        <v>195.24</v>
      </c>
      <c r="F11" s="28">
        <v>808.63</v>
      </c>
      <c r="G11" s="28">
        <v>134.13999999999999</v>
      </c>
      <c r="H11" s="28">
        <v>123.39</v>
      </c>
      <c r="J11" s="28">
        <v>674.74</v>
      </c>
      <c r="K11" s="28">
        <v>0</v>
      </c>
      <c r="L11" s="28">
        <v>231.38</v>
      </c>
      <c r="N11" s="28">
        <v>179.51</v>
      </c>
      <c r="O11" s="28">
        <v>0</v>
      </c>
      <c r="P11" s="28">
        <v>0</v>
      </c>
    </row>
    <row r="12" spans="1:17" x14ac:dyDescent="0.3">
      <c r="A12" s="29" t="s">
        <v>52</v>
      </c>
      <c r="B12" s="28">
        <v>179.73</v>
      </c>
      <c r="C12" s="72">
        <v>0</v>
      </c>
      <c r="D12" s="28">
        <v>802.15</v>
      </c>
      <c r="E12" s="30" t="s">
        <v>92</v>
      </c>
      <c r="F12" s="28">
        <v>189.01</v>
      </c>
      <c r="G12" s="28">
        <v>241.44</v>
      </c>
      <c r="H12" s="28">
        <v>280.88</v>
      </c>
      <c r="J12" s="28">
        <v>218.67</v>
      </c>
      <c r="K12" s="28">
        <v>366.07</v>
      </c>
      <c r="L12" s="72">
        <v>262.38</v>
      </c>
      <c r="N12" s="28">
        <v>572.28</v>
      </c>
      <c r="O12" s="28">
        <v>0</v>
      </c>
      <c r="P12" s="28">
        <v>0</v>
      </c>
    </row>
    <row r="13" spans="1:17" x14ac:dyDescent="0.3">
      <c r="A13" s="29" t="s">
        <v>52</v>
      </c>
      <c r="B13" s="28">
        <v>0</v>
      </c>
      <c r="C13" s="28">
        <v>0</v>
      </c>
      <c r="D13" s="28">
        <v>0</v>
      </c>
      <c r="F13" s="72">
        <v>386.63</v>
      </c>
      <c r="G13" s="28">
        <v>0</v>
      </c>
      <c r="H13" s="28">
        <v>0</v>
      </c>
      <c r="J13" s="28">
        <v>0</v>
      </c>
      <c r="K13" s="28">
        <v>0</v>
      </c>
      <c r="L13" s="28">
        <v>0</v>
      </c>
      <c r="N13" s="28">
        <v>1028.0899999999999</v>
      </c>
      <c r="O13" s="28">
        <v>0</v>
      </c>
      <c r="P13" s="28">
        <v>0</v>
      </c>
    </row>
    <row r="14" spans="1:17" x14ac:dyDescent="0.3">
      <c r="A14" s="32" t="s">
        <v>72</v>
      </c>
      <c r="B14" s="28">
        <f>SUM(B9:B13)</f>
        <v>865.66000000000008</v>
      </c>
      <c r="C14" s="28">
        <f t="shared" ref="C14:L14" si="1">SUM(C9:C13)</f>
        <v>1178.51</v>
      </c>
      <c r="D14" s="28">
        <f t="shared" si="1"/>
        <v>2649.09</v>
      </c>
      <c r="E14" s="30">
        <f>SUM(B14:D14)</f>
        <v>4693.26</v>
      </c>
      <c r="F14" s="28">
        <f t="shared" si="1"/>
        <v>1630.4899999999998</v>
      </c>
      <c r="G14" s="28">
        <f t="shared" si="1"/>
        <v>890.88999999999987</v>
      </c>
      <c r="H14" s="28">
        <f t="shared" si="1"/>
        <v>425.9</v>
      </c>
      <c r="I14" s="30">
        <f>SUM(F14:H14)</f>
        <v>2947.2799999999997</v>
      </c>
      <c r="J14" s="28">
        <f t="shared" si="1"/>
        <v>1260.5500000000002</v>
      </c>
      <c r="K14" s="28">
        <f t="shared" si="1"/>
        <v>443.25</v>
      </c>
      <c r="L14" s="28">
        <f t="shared" si="1"/>
        <v>720.38</v>
      </c>
      <c r="M14" s="30">
        <f>SUM(J14:L14)</f>
        <v>2424.1800000000003</v>
      </c>
      <c r="N14" s="28">
        <f>SUM(N9:N13)</f>
        <v>1926.36</v>
      </c>
      <c r="O14" s="28">
        <f t="shared" ref="O14:P14" si="2">SUM(O9:O13)</f>
        <v>0</v>
      </c>
      <c r="P14" s="28">
        <f t="shared" si="2"/>
        <v>0</v>
      </c>
      <c r="Q14" s="30">
        <f>SUM(N14:P14)</f>
        <v>1926.36</v>
      </c>
    </row>
    <row r="16" spans="1:17" x14ac:dyDescent="0.3">
      <c r="A16" s="29" t="s">
        <v>70</v>
      </c>
      <c r="B16" s="28">
        <v>4.5999999999999996</v>
      </c>
      <c r="C16" s="28">
        <v>7.5</v>
      </c>
      <c r="D16" s="28">
        <v>35.33</v>
      </c>
      <c r="F16" s="31">
        <v>0</v>
      </c>
      <c r="G16" s="28">
        <v>0.66</v>
      </c>
      <c r="H16" s="28">
        <v>0.63</v>
      </c>
      <c r="J16" s="28">
        <v>3.69</v>
      </c>
      <c r="K16" s="28">
        <v>0</v>
      </c>
      <c r="L16" s="28">
        <v>3.05</v>
      </c>
      <c r="N16" s="28">
        <v>0.59</v>
      </c>
      <c r="O16" s="28">
        <v>0</v>
      </c>
      <c r="P16" s="28">
        <v>0</v>
      </c>
    </row>
    <row r="17" spans="1:17" x14ac:dyDescent="0.3">
      <c r="A17" s="29" t="s">
        <v>70</v>
      </c>
      <c r="B17" s="28">
        <v>5.05</v>
      </c>
      <c r="C17" s="28">
        <v>17.37</v>
      </c>
      <c r="D17" s="28">
        <v>12.78</v>
      </c>
      <c r="F17" s="31">
        <v>7.18</v>
      </c>
      <c r="G17" s="28">
        <v>14.35</v>
      </c>
      <c r="H17" s="28">
        <v>0</v>
      </c>
      <c r="J17" s="28">
        <v>7</v>
      </c>
      <c r="K17" s="28">
        <v>2.1800000000000002</v>
      </c>
      <c r="L17" s="28">
        <v>3.56</v>
      </c>
      <c r="N17" s="28">
        <v>3.67</v>
      </c>
      <c r="O17" s="28">
        <v>0</v>
      </c>
      <c r="P17" s="28">
        <v>0</v>
      </c>
    </row>
    <row r="18" spans="1:17" x14ac:dyDescent="0.3">
      <c r="A18" s="29" t="s">
        <v>70</v>
      </c>
      <c r="B18" s="28">
        <v>10.33</v>
      </c>
      <c r="C18" s="28">
        <v>9.4700000000000006</v>
      </c>
      <c r="D18" s="28">
        <v>5.69</v>
      </c>
      <c r="F18" s="28">
        <v>23.55</v>
      </c>
      <c r="G18" s="28">
        <v>3.91</v>
      </c>
      <c r="H18" s="28">
        <v>3.59</v>
      </c>
      <c r="J18" s="28">
        <v>19.649999999999999</v>
      </c>
      <c r="K18" s="28">
        <v>0</v>
      </c>
      <c r="L18" s="28">
        <v>6.38</v>
      </c>
      <c r="N18" s="28">
        <v>4.1500000000000004</v>
      </c>
      <c r="O18" s="28">
        <v>0</v>
      </c>
      <c r="P18" s="28">
        <v>0</v>
      </c>
    </row>
    <row r="19" spans="1:17" x14ac:dyDescent="0.3">
      <c r="A19" s="29" t="s">
        <v>70</v>
      </c>
      <c r="B19" s="28">
        <v>5.23</v>
      </c>
      <c r="C19" s="28">
        <v>0</v>
      </c>
      <c r="D19" s="28">
        <v>24.06</v>
      </c>
      <c r="F19" s="28">
        <v>5.51</v>
      </c>
      <c r="G19" s="28">
        <v>7.03</v>
      </c>
      <c r="H19" s="28">
        <v>8.18</v>
      </c>
      <c r="J19" s="28">
        <v>6.37</v>
      </c>
      <c r="K19" s="28">
        <v>10.66</v>
      </c>
      <c r="L19" s="28">
        <v>7.65</v>
      </c>
      <c r="N19" s="28">
        <v>16.68</v>
      </c>
      <c r="O19" s="28">
        <v>0</v>
      </c>
      <c r="P19" s="28">
        <v>0</v>
      </c>
    </row>
    <row r="20" spans="1:17" x14ac:dyDescent="0.3">
      <c r="A20" s="29" t="s">
        <v>70</v>
      </c>
      <c r="B20" s="28">
        <v>0</v>
      </c>
      <c r="C20" s="28">
        <v>0</v>
      </c>
      <c r="D20" s="28">
        <v>0</v>
      </c>
      <c r="F20" s="28">
        <v>11.36</v>
      </c>
      <c r="G20" s="28">
        <v>0</v>
      </c>
      <c r="H20" s="28">
        <v>0</v>
      </c>
      <c r="J20" s="28">
        <v>0</v>
      </c>
      <c r="K20" s="28">
        <v>0</v>
      </c>
      <c r="L20" s="28">
        <v>0</v>
      </c>
      <c r="N20" s="28">
        <v>34.950000000000003</v>
      </c>
      <c r="O20" s="28">
        <v>0</v>
      </c>
      <c r="P20" s="28">
        <v>0</v>
      </c>
    </row>
    <row r="21" spans="1:17" x14ac:dyDescent="0.3">
      <c r="A21" s="33" t="s">
        <v>72</v>
      </c>
      <c r="B21" s="28">
        <f t="shared" ref="B21:J21" si="3">SUM(B16:B20)</f>
        <v>25.209999999999997</v>
      </c>
      <c r="C21" s="28">
        <f t="shared" si="3"/>
        <v>34.340000000000003</v>
      </c>
      <c r="D21" s="28">
        <f t="shared" si="3"/>
        <v>77.86</v>
      </c>
      <c r="E21" s="30">
        <f>SUM(B21:D21)</f>
        <v>137.41</v>
      </c>
      <c r="F21" s="28">
        <f t="shared" si="3"/>
        <v>47.6</v>
      </c>
      <c r="G21" s="28">
        <f t="shared" si="3"/>
        <v>25.950000000000003</v>
      </c>
      <c r="H21" s="28">
        <f t="shared" si="3"/>
        <v>12.399999999999999</v>
      </c>
      <c r="I21" s="30">
        <f>SUM(F21:H21)</f>
        <v>85.950000000000017</v>
      </c>
      <c r="J21" s="28">
        <f t="shared" si="3"/>
        <v>36.709999999999994</v>
      </c>
      <c r="K21" s="28">
        <f>SUM(K16:K20)</f>
        <v>12.84</v>
      </c>
      <c r="L21" s="28">
        <f t="shared" ref="L21" si="4">SUM(L16:L20)</f>
        <v>20.64</v>
      </c>
      <c r="M21" s="30">
        <f>SUM(J21:L21)</f>
        <v>70.19</v>
      </c>
      <c r="N21" s="28">
        <f>SUM(N16:N20)</f>
        <v>60.040000000000006</v>
      </c>
      <c r="O21" s="28">
        <f t="shared" ref="O21:P21" si="5">SUM(O16:O20)</f>
        <v>0</v>
      </c>
      <c r="P21" s="28">
        <f t="shared" si="5"/>
        <v>0</v>
      </c>
      <c r="Q21" s="30">
        <f>SUM(N21:P21)</f>
        <v>60.040000000000006</v>
      </c>
    </row>
    <row r="23" spans="1:17" x14ac:dyDescent="0.3">
      <c r="A23" s="29" t="s">
        <v>54</v>
      </c>
      <c r="B23" s="28">
        <v>550.15</v>
      </c>
      <c r="C23" s="28">
        <v>566.65</v>
      </c>
      <c r="D23" s="28">
        <v>1406.35</v>
      </c>
      <c r="F23" s="28">
        <v>217.8</v>
      </c>
      <c r="G23" s="28">
        <v>142</v>
      </c>
      <c r="H23" s="28">
        <v>975.9</v>
      </c>
      <c r="J23" s="28">
        <v>598.6</v>
      </c>
      <c r="K23" s="28">
        <v>281.45</v>
      </c>
      <c r="L23" s="28">
        <v>396.2</v>
      </c>
      <c r="N23" s="28">
        <v>425.6</v>
      </c>
      <c r="O23" s="28">
        <v>0</v>
      </c>
      <c r="P23" s="28">
        <v>0</v>
      </c>
    </row>
    <row r="24" spans="1:17" x14ac:dyDescent="0.3">
      <c r="A24" s="29" t="s">
        <v>54</v>
      </c>
      <c r="B24" s="28">
        <v>1069.4000000000001</v>
      </c>
      <c r="C24" s="28">
        <v>1190.75</v>
      </c>
      <c r="D24" s="28">
        <v>668.15</v>
      </c>
      <c r="F24" s="28">
        <v>346.65</v>
      </c>
      <c r="G24" s="28">
        <v>609.5</v>
      </c>
      <c r="H24" s="28">
        <v>675.14</v>
      </c>
      <c r="J24" s="28">
        <v>1374.1</v>
      </c>
      <c r="K24" s="28">
        <v>151.75</v>
      </c>
      <c r="L24" s="28">
        <v>459.8</v>
      </c>
      <c r="N24" s="28">
        <v>300.45</v>
      </c>
      <c r="O24" s="28">
        <v>0</v>
      </c>
      <c r="P24" s="28">
        <v>0</v>
      </c>
    </row>
    <row r="25" spans="1:17" x14ac:dyDescent="0.3">
      <c r="A25" s="29" t="s">
        <v>54</v>
      </c>
      <c r="B25" s="28">
        <v>1032.1500000000001</v>
      </c>
      <c r="C25" s="28">
        <v>399.65</v>
      </c>
      <c r="D25" s="28">
        <v>1587.2</v>
      </c>
      <c r="F25" s="28">
        <v>886.8</v>
      </c>
      <c r="G25" s="28">
        <v>381.9</v>
      </c>
      <c r="H25" s="28">
        <v>449.55</v>
      </c>
      <c r="J25" s="28">
        <v>691.8</v>
      </c>
      <c r="K25" s="28">
        <v>274.5</v>
      </c>
      <c r="L25" s="28">
        <v>935.55</v>
      </c>
      <c r="M25" s="30" t="s">
        <v>90</v>
      </c>
      <c r="N25" s="28">
        <v>436.9</v>
      </c>
      <c r="O25" s="28">
        <v>0</v>
      </c>
      <c r="P25" s="28">
        <v>0</v>
      </c>
    </row>
    <row r="26" spans="1:17" x14ac:dyDescent="0.3">
      <c r="A26" s="29" t="s">
        <v>54</v>
      </c>
      <c r="B26" s="28">
        <v>980.55</v>
      </c>
      <c r="C26" s="28">
        <v>0</v>
      </c>
      <c r="D26" s="80">
        <v>712.25</v>
      </c>
      <c r="F26" s="28">
        <v>324</v>
      </c>
      <c r="G26" s="28">
        <v>220.3</v>
      </c>
      <c r="H26" s="28">
        <v>1017.4</v>
      </c>
      <c r="J26" s="28">
        <v>565.20000000000005</v>
      </c>
      <c r="K26" s="28">
        <v>689.5</v>
      </c>
      <c r="L26" s="72">
        <v>897.25</v>
      </c>
      <c r="N26" s="28">
        <v>788.1</v>
      </c>
      <c r="O26" s="28">
        <v>0</v>
      </c>
      <c r="P26" s="28">
        <v>0</v>
      </c>
    </row>
    <row r="27" spans="1:17" x14ac:dyDescent="0.3">
      <c r="A27" s="29" t="s">
        <v>54</v>
      </c>
      <c r="B27" s="28">
        <v>0</v>
      </c>
      <c r="C27" s="28">
        <v>0</v>
      </c>
      <c r="D27" s="80">
        <v>778.09</v>
      </c>
      <c r="F27" s="28">
        <v>608.15</v>
      </c>
      <c r="G27" s="28">
        <v>0</v>
      </c>
      <c r="H27" s="28">
        <v>0</v>
      </c>
      <c r="J27" s="28">
        <v>0</v>
      </c>
      <c r="K27" s="28">
        <v>0</v>
      </c>
      <c r="L27" s="28">
        <v>0</v>
      </c>
      <c r="N27" s="28">
        <v>1930.15</v>
      </c>
      <c r="O27" s="28">
        <v>0</v>
      </c>
      <c r="P27" s="28">
        <v>0</v>
      </c>
    </row>
    <row r="28" spans="1:17" x14ac:dyDescent="0.3">
      <c r="A28" s="33" t="s">
        <v>72</v>
      </c>
      <c r="B28" s="28">
        <f>SUM(B23:B27)</f>
        <v>3632.25</v>
      </c>
      <c r="C28" s="28">
        <f t="shared" ref="C28:L28" si="6">SUM(C23:C27)</f>
        <v>2157.0500000000002</v>
      </c>
      <c r="D28" s="28">
        <f t="shared" si="6"/>
        <v>5152.04</v>
      </c>
      <c r="E28" s="30">
        <f>SUM(B28:D28)</f>
        <v>10941.34</v>
      </c>
      <c r="F28" s="28">
        <f t="shared" si="6"/>
        <v>2383.4</v>
      </c>
      <c r="G28" s="28">
        <f t="shared" si="6"/>
        <v>1353.7</v>
      </c>
      <c r="H28" s="28">
        <f t="shared" si="6"/>
        <v>3117.9900000000002</v>
      </c>
      <c r="I28" s="30">
        <f>SUM(F28:H28)</f>
        <v>6855.09</v>
      </c>
      <c r="J28" s="28">
        <f t="shared" si="6"/>
        <v>3229.7</v>
      </c>
      <c r="K28" s="28">
        <f t="shared" si="6"/>
        <v>1397.2</v>
      </c>
      <c r="L28" s="28">
        <f t="shared" si="6"/>
        <v>2688.8</v>
      </c>
      <c r="M28" s="30">
        <f>SUM(J28:L28)</f>
        <v>7315.7</v>
      </c>
      <c r="N28" s="28">
        <f>SUM(N23:N27)</f>
        <v>3881.2</v>
      </c>
      <c r="O28" s="28">
        <f t="shared" ref="O28:P28" si="7">SUM(O23:O27)</f>
        <v>0</v>
      </c>
      <c r="P28" s="28">
        <f t="shared" si="7"/>
        <v>0</v>
      </c>
      <c r="Q28" s="30">
        <f>SUM(N28:P28)</f>
        <v>3881.2</v>
      </c>
    </row>
    <row r="30" spans="1:17" x14ac:dyDescent="0.3">
      <c r="A30" s="29" t="s">
        <v>53</v>
      </c>
      <c r="B30" s="28">
        <v>409.95</v>
      </c>
      <c r="C30" s="28">
        <v>0</v>
      </c>
      <c r="D30" s="28">
        <v>0</v>
      </c>
      <c r="F30" s="28">
        <v>2.65</v>
      </c>
      <c r="G30" s="28">
        <v>0</v>
      </c>
      <c r="H30" s="28">
        <v>0</v>
      </c>
      <c r="J30" s="28">
        <v>115.19</v>
      </c>
      <c r="K30" s="28">
        <v>2</v>
      </c>
      <c r="L30" s="28">
        <v>0</v>
      </c>
      <c r="N30" s="28">
        <v>44.15</v>
      </c>
      <c r="O30" s="28">
        <v>0</v>
      </c>
      <c r="P30" s="28">
        <v>0</v>
      </c>
    </row>
    <row r="31" spans="1:17" x14ac:dyDescent="0.3">
      <c r="A31" s="29" t="s">
        <v>53</v>
      </c>
      <c r="B31" s="28">
        <v>3</v>
      </c>
      <c r="C31" s="28">
        <v>0</v>
      </c>
      <c r="D31" s="28">
        <v>0</v>
      </c>
      <c r="F31" s="28">
        <v>47</v>
      </c>
      <c r="G31" s="28">
        <v>0.5</v>
      </c>
      <c r="H31" s="31">
        <v>0</v>
      </c>
      <c r="J31" s="28">
        <v>200</v>
      </c>
      <c r="K31" s="28">
        <v>0.4</v>
      </c>
      <c r="L31" s="28">
        <v>68</v>
      </c>
      <c r="N31" s="28">
        <v>0</v>
      </c>
      <c r="O31" s="28">
        <v>0</v>
      </c>
      <c r="P31" s="28">
        <v>0</v>
      </c>
    </row>
    <row r="32" spans="1:17" x14ac:dyDescent="0.3">
      <c r="A32" s="29" t="s">
        <v>53</v>
      </c>
      <c r="B32" s="28">
        <v>48</v>
      </c>
      <c r="C32" s="28">
        <v>50</v>
      </c>
      <c r="D32" s="28">
        <v>12.5</v>
      </c>
      <c r="F32" s="81">
        <v>3.1</v>
      </c>
      <c r="G32" s="28">
        <v>3.17</v>
      </c>
      <c r="H32" s="28">
        <v>200</v>
      </c>
      <c r="J32" s="28">
        <v>0.95</v>
      </c>
      <c r="K32" s="28">
        <v>0</v>
      </c>
      <c r="L32" s="28">
        <v>78</v>
      </c>
      <c r="N32" s="28">
        <v>0</v>
      </c>
      <c r="O32" s="28">
        <v>0</v>
      </c>
      <c r="P32" s="28">
        <v>0</v>
      </c>
    </row>
    <row r="33" spans="1:17" x14ac:dyDescent="0.3">
      <c r="A33" s="29" t="s">
        <v>53</v>
      </c>
      <c r="B33" s="28">
        <v>10.1</v>
      </c>
      <c r="C33" s="28">
        <v>0</v>
      </c>
      <c r="D33" s="28">
        <v>0</v>
      </c>
      <c r="F33" s="28">
        <v>0</v>
      </c>
      <c r="G33" s="28">
        <v>600</v>
      </c>
      <c r="H33" s="81">
        <v>109.25</v>
      </c>
      <c r="J33" s="28">
        <v>0</v>
      </c>
      <c r="K33" s="28">
        <v>0.15</v>
      </c>
      <c r="L33" s="72">
        <v>0</v>
      </c>
      <c r="N33" s="28">
        <v>2.5</v>
      </c>
      <c r="O33" s="28">
        <v>0</v>
      </c>
      <c r="P33" s="28">
        <v>0</v>
      </c>
    </row>
    <row r="34" spans="1:17" x14ac:dyDescent="0.3">
      <c r="A34" s="29" t="s">
        <v>53</v>
      </c>
      <c r="B34" s="28">
        <v>0</v>
      </c>
      <c r="C34" s="28">
        <v>0</v>
      </c>
      <c r="D34" s="28">
        <v>5.51</v>
      </c>
      <c r="E34" s="30" t="s">
        <v>86</v>
      </c>
      <c r="F34" s="28">
        <v>1185</v>
      </c>
      <c r="G34" s="28">
        <v>0</v>
      </c>
      <c r="H34" s="28">
        <v>0</v>
      </c>
      <c r="J34" s="28">
        <v>0</v>
      </c>
      <c r="K34" s="28">
        <v>0</v>
      </c>
      <c r="L34" s="28">
        <v>0</v>
      </c>
      <c r="N34" s="28">
        <v>100</v>
      </c>
      <c r="O34" s="28">
        <v>0</v>
      </c>
      <c r="P34" s="28">
        <v>0</v>
      </c>
    </row>
    <row r="35" spans="1:17" x14ac:dyDescent="0.3">
      <c r="A35" s="29" t="s">
        <v>94</v>
      </c>
      <c r="F35" s="28">
        <v>3000</v>
      </c>
      <c r="H35" s="28">
        <v>3000</v>
      </c>
      <c r="N35" s="28">
        <v>3000</v>
      </c>
      <c r="O35" s="28"/>
      <c r="P35" s="28"/>
    </row>
    <row r="36" spans="1:17" x14ac:dyDescent="0.3">
      <c r="A36" s="33" t="s">
        <v>72</v>
      </c>
      <c r="B36" s="28">
        <f>SUM(B30:B34)</f>
        <v>471.05</v>
      </c>
      <c r="C36" s="28">
        <f>SUM(C30:C34)</f>
        <v>50</v>
      </c>
      <c r="D36" s="28">
        <f>SUM(D30:D34)</f>
        <v>18.009999999999998</v>
      </c>
      <c r="E36" s="30">
        <f>SUM(B36:D36)</f>
        <v>539.05999999999995</v>
      </c>
      <c r="F36" s="28">
        <f>SUM(F30:F35)</f>
        <v>4237.75</v>
      </c>
      <c r="G36" s="28">
        <f>SUM(G30:G34)</f>
        <v>603.66999999999996</v>
      </c>
      <c r="H36" s="28">
        <f>SUM(H30:H35)</f>
        <v>3309.25</v>
      </c>
      <c r="I36" s="30">
        <f>SUM(F36:H36)</f>
        <v>8150.67</v>
      </c>
      <c r="J36" s="28">
        <f>SUM(J30:J34)</f>
        <v>316.14</v>
      </c>
      <c r="K36" s="28">
        <f>SUM(K30:K34)</f>
        <v>2.5499999999999998</v>
      </c>
      <c r="L36" s="28">
        <f>SUM(L30:L34)</f>
        <v>146</v>
      </c>
      <c r="M36" s="30">
        <f>SUM(J36:L36)</f>
        <v>464.69</v>
      </c>
      <c r="N36" s="28">
        <f>SUM(N30:N35)</f>
        <v>3146.65</v>
      </c>
      <c r="O36" s="28">
        <f>SUM(O30:O34)</f>
        <v>0</v>
      </c>
      <c r="P36" s="28">
        <f>SUM(P30:P34)</f>
        <v>0</v>
      </c>
      <c r="Q36" s="30">
        <f>SUM(N36:P36)</f>
        <v>3146.65</v>
      </c>
    </row>
    <row r="38" spans="1:17" x14ac:dyDescent="0.3">
      <c r="A38" s="29" t="s">
        <v>55</v>
      </c>
      <c r="B38" s="28">
        <v>32.1</v>
      </c>
      <c r="C38" s="28">
        <v>30.06</v>
      </c>
      <c r="D38" s="28">
        <v>118.37</v>
      </c>
      <c r="F38" s="28">
        <v>9.27</v>
      </c>
      <c r="G38" s="28">
        <v>15.51</v>
      </c>
      <c r="H38" s="28">
        <v>22.26</v>
      </c>
      <c r="J38" s="28">
        <v>52.12</v>
      </c>
      <c r="K38" s="28">
        <v>5</v>
      </c>
      <c r="L38" s="28">
        <v>38.49</v>
      </c>
      <c r="N38" s="28">
        <v>10.53</v>
      </c>
      <c r="O38" s="28">
        <v>0</v>
      </c>
      <c r="P38" s="28">
        <v>0</v>
      </c>
    </row>
    <row r="39" spans="1:17" x14ac:dyDescent="0.3">
      <c r="A39" s="29" t="s">
        <v>55</v>
      </c>
      <c r="B39" s="28">
        <v>53.16</v>
      </c>
      <c r="C39" s="28">
        <v>64.319999999999993</v>
      </c>
      <c r="D39" s="28">
        <v>63.38</v>
      </c>
      <c r="F39" s="28">
        <v>41.37</v>
      </c>
      <c r="G39" s="28">
        <v>32.299999999999997</v>
      </c>
      <c r="H39" s="28">
        <v>20.14</v>
      </c>
      <c r="J39" s="28">
        <v>42.34</v>
      </c>
      <c r="K39" s="28">
        <v>8.6</v>
      </c>
      <c r="L39" s="28">
        <v>3.56</v>
      </c>
      <c r="N39" s="28">
        <v>19.579999999999998</v>
      </c>
      <c r="O39" s="28">
        <v>0</v>
      </c>
      <c r="P39" s="28">
        <v>0</v>
      </c>
    </row>
    <row r="40" spans="1:17" x14ac:dyDescent="0.3">
      <c r="A40" s="29" t="s">
        <v>55</v>
      </c>
      <c r="B40" s="28">
        <v>55.53</v>
      </c>
      <c r="C40" s="28">
        <v>26.19</v>
      </c>
      <c r="D40" s="28">
        <v>29.9</v>
      </c>
      <c r="F40" s="28">
        <v>38.799999999999997</v>
      </c>
      <c r="G40" s="28">
        <v>32.01</v>
      </c>
      <c r="H40" s="28">
        <v>8.15</v>
      </c>
      <c r="J40" s="28">
        <v>45.49</v>
      </c>
      <c r="K40" s="28">
        <v>8.1</v>
      </c>
      <c r="L40" s="28">
        <v>6.38</v>
      </c>
      <c r="N40" s="28">
        <v>18.22</v>
      </c>
      <c r="O40" s="28">
        <v>0</v>
      </c>
      <c r="P40" s="28">
        <v>0</v>
      </c>
    </row>
    <row r="41" spans="1:17" x14ac:dyDescent="0.3">
      <c r="A41" s="29" t="s">
        <v>55</v>
      </c>
      <c r="B41" s="28">
        <v>37.68</v>
      </c>
      <c r="C41" s="28">
        <v>0</v>
      </c>
      <c r="D41" s="28">
        <v>28.98</v>
      </c>
      <c r="F41" s="28">
        <v>21.05</v>
      </c>
      <c r="G41" s="28">
        <v>19.16</v>
      </c>
      <c r="H41" s="28">
        <v>48.24</v>
      </c>
      <c r="J41" s="28">
        <v>26.52</v>
      </c>
      <c r="K41" s="28">
        <v>64.23</v>
      </c>
      <c r="L41" s="72">
        <v>41.9</v>
      </c>
      <c r="N41" s="28">
        <v>26.68</v>
      </c>
      <c r="O41" s="28">
        <v>0</v>
      </c>
      <c r="P41" s="28">
        <v>0</v>
      </c>
    </row>
    <row r="42" spans="1:17" x14ac:dyDescent="0.3">
      <c r="A42" s="29" t="s">
        <v>55</v>
      </c>
      <c r="B42" s="28">
        <v>0</v>
      </c>
      <c r="C42" s="28">
        <v>0</v>
      </c>
      <c r="D42" s="28">
        <v>0</v>
      </c>
      <c r="F42" s="28">
        <v>41.9</v>
      </c>
      <c r="G42" s="28">
        <v>0</v>
      </c>
      <c r="H42" s="28">
        <v>0</v>
      </c>
      <c r="J42" s="28">
        <v>0</v>
      </c>
      <c r="K42" s="28">
        <v>0</v>
      </c>
      <c r="L42" s="28">
        <v>0</v>
      </c>
      <c r="N42" s="28">
        <v>64.63</v>
      </c>
      <c r="O42" s="28">
        <v>0</v>
      </c>
      <c r="P42" s="28">
        <v>0</v>
      </c>
    </row>
    <row r="43" spans="1:17" x14ac:dyDescent="0.3">
      <c r="A43" s="33" t="s">
        <v>72</v>
      </c>
      <c r="B43" s="28">
        <f>SUM(B38:B42)</f>
        <v>178.47</v>
      </c>
      <c r="C43" s="28">
        <f t="shared" ref="C43:L43" si="8">SUM(C38:C42)</f>
        <v>120.57</v>
      </c>
      <c r="D43" s="28">
        <f t="shared" si="8"/>
        <v>240.63</v>
      </c>
      <c r="E43" s="30">
        <f>SUM(B43:D43)</f>
        <v>539.66999999999996</v>
      </c>
      <c r="F43" s="28">
        <f t="shared" si="8"/>
        <v>152.38999999999999</v>
      </c>
      <c r="G43" s="28">
        <f t="shared" si="8"/>
        <v>98.97999999999999</v>
      </c>
      <c r="H43" s="28">
        <f t="shared" si="8"/>
        <v>98.79</v>
      </c>
      <c r="I43" s="30">
        <f>SUM(F43:H43)</f>
        <v>350.15999999999997</v>
      </c>
      <c r="J43" s="28">
        <f t="shared" si="8"/>
        <v>166.47000000000003</v>
      </c>
      <c r="K43" s="28">
        <f t="shared" si="8"/>
        <v>85.93</v>
      </c>
      <c r="L43" s="28">
        <f t="shared" si="8"/>
        <v>90.330000000000013</v>
      </c>
      <c r="M43" s="30">
        <f>SUM(J43:L43)</f>
        <v>342.73</v>
      </c>
      <c r="N43" s="28">
        <f>SUM(N38:N42)</f>
        <v>139.63999999999999</v>
      </c>
      <c r="O43" s="28">
        <f t="shared" ref="O43:P43" si="9">SUM(O38:O42)</f>
        <v>0</v>
      </c>
      <c r="P43" s="28">
        <f t="shared" si="9"/>
        <v>0</v>
      </c>
      <c r="Q43" s="30">
        <f>SUM(N43:P43)</f>
        <v>139.63999999999999</v>
      </c>
    </row>
    <row r="45" spans="1:17" x14ac:dyDescent="0.3">
      <c r="A45" s="29" t="s">
        <v>56</v>
      </c>
      <c r="B45" s="28">
        <v>48.68</v>
      </c>
      <c r="C45" s="28">
        <v>24.07</v>
      </c>
      <c r="D45" s="28">
        <v>76.73</v>
      </c>
      <c r="F45" s="28">
        <v>6.47</v>
      </c>
      <c r="G45" s="28">
        <v>5.77</v>
      </c>
      <c r="H45" s="28">
        <v>36.74</v>
      </c>
      <c r="J45" s="28">
        <v>43.35</v>
      </c>
      <c r="K45" s="28">
        <v>12.01</v>
      </c>
      <c r="L45" s="28">
        <v>37.67</v>
      </c>
      <c r="N45" s="28">
        <v>6.36</v>
      </c>
      <c r="O45" s="28">
        <v>0</v>
      </c>
      <c r="P45" s="28">
        <v>0</v>
      </c>
    </row>
    <row r="46" spans="1:17" x14ac:dyDescent="0.3">
      <c r="A46" s="29" t="s">
        <v>56</v>
      </c>
      <c r="B46" s="28">
        <v>19.41</v>
      </c>
      <c r="C46" s="28">
        <v>50.52</v>
      </c>
      <c r="D46" s="28">
        <v>46.84</v>
      </c>
      <c r="F46" s="28">
        <v>23.05</v>
      </c>
      <c r="G46" s="28">
        <v>85.98</v>
      </c>
      <c r="H46" s="28">
        <v>20.13</v>
      </c>
      <c r="J46" s="28">
        <v>19.46</v>
      </c>
      <c r="K46" s="28">
        <v>6.15</v>
      </c>
      <c r="L46" s="28">
        <v>5.86</v>
      </c>
      <c r="N46" s="28">
        <v>11.15</v>
      </c>
      <c r="O46" s="28">
        <v>0</v>
      </c>
      <c r="P46" s="28">
        <v>0</v>
      </c>
    </row>
    <row r="47" spans="1:17" x14ac:dyDescent="0.3">
      <c r="A47" s="29" t="s">
        <v>56</v>
      </c>
      <c r="B47" s="28">
        <v>36.36</v>
      </c>
      <c r="C47" s="28">
        <v>24.27</v>
      </c>
      <c r="D47" s="28">
        <v>24.82</v>
      </c>
      <c r="F47" s="28">
        <v>43.72</v>
      </c>
      <c r="G47" s="28">
        <v>24.3</v>
      </c>
      <c r="H47" s="28">
        <v>20.79</v>
      </c>
      <c r="J47" s="28">
        <v>19.09</v>
      </c>
      <c r="K47" s="28">
        <v>5.86</v>
      </c>
      <c r="L47" s="28">
        <v>14.58</v>
      </c>
      <c r="N47" s="28">
        <v>17.079999999999998</v>
      </c>
      <c r="O47" s="28">
        <v>0</v>
      </c>
      <c r="P47" s="28">
        <v>0</v>
      </c>
    </row>
    <row r="48" spans="1:17" x14ac:dyDescent="0.3">
      <c r="A48" s="29" t="s">
        <v>56</v>
      </c>
      <c r="B48" s="28">
        <v>46.65</v>
      </c>
      <c r="C48" s="28">
        <v>0</v>
      </c>
      <c r="D48" s="28">
        <v>20.37</v>
      </c>
      <c r="F48" s="72">
        <v>39.04</v>
      </c>
      <c r="G48" s="28">
        <v>31.48</v>
      </c>
      <c r="H48" s="31">
        <v>41.98</v>
      </c>
      <c r="J48" s="28">
        <v>25.51</v>
      </c>
      <c r="K48" s="28">
        <v>38.25</v>
      </c>
      <c r="L48" s="28">
        <v>28.03</v>
      </c>
      <c r="N48" s="28">
        <v>19.47</v>
      </c>
      <c r="O48" s="28">
        <v>0</v>
      </c>
      <c r="P48" s="28">
        <v>0</v>
      </c>
    </row>
    <row r="49" spans="1:17" x14ac:dyDescent="0.3">
      <c r="A49" s="29" t="s">
        <v>56</v>
      </c>
      <c r="B49" s="28">
        <v>0</v>
      </c>
      <c r="C49" s="28">
        <v>0</v>
      </c>
      <c r="D49" s="28">
        <v>15.24</v>
      </c>
      <c r="F49" s="28">
        <v>32.21</v>
      </c>
      <c r="G49" s="28">
        <v>0</v>
      </c>
      <c r="H49" s="28">
        <v>0</v>
      </c>
      <c r="J49" s="28">
        <v>0</v>
      </c>
      <c r="K49" s="28">
        <v>0</v>
      </c>
      <c r="L49" s="28">
        <v>0</v>
      </c>
      <c r="N49" s="72">
        <v>69.23</v>
      </c>
      <c r="O49" s="28">
        <v>0</v>
      </c>
      <c r="P49" s="28">
        <v>0</v>
      </c>
    </row>
    <row r="50" spans="1:17" x14ac:dyDescent="0.3">
      <c r="A50" s="33" t="s">
        <v>72</v>
      </c>
      <c r="B50" s="28">
        <f>SUM(B45:B49)</f>
        <v>151.1</v>
      </c>
      <c r="C50" s="28">
        <f t="shared" ref="C50:L50" si="10">SUM(C45:C49)</f>
        <v>98.86</v>
      </c>
      <c r="D50" s="28">
        <f t="shared" si="10"/>
        <v>184.00000000000003</v>
      </c>
      <c r="E50" s="30">
        <f>SUM(B50:D50)</f>
        <v>433.96000000000004</v>
      </c>
      <c r="F50" s="28">
        <f t="shared" si="10"/>
        <v>144.49</v>
      </c>
      <c r="G50" s="28">
        <f t="shared" si="10"/>
        <v>147.53</v>
      </c>
      <c r="H50" s="28">
        <f t="shared" si="10"/>
        <v>119.63999999999999</v>
      </c>
      <c r="I50" s="30">
        <f>SUM(F50:H50)</f>
        <v>411.65999999999997</v>
      </c>
      <c r="J50" s="28">
        <f t="shared" si="10"/>
        <v>107.41000000000001</v>
      </c>
      <c r="K50" s="28">
        <f t="shared" si="10"/>
        <v>62.269999999999996</v>
      </c>
      <c r="L50" s="28">
        <f t="shared" si="10"/>
        <v>86.14</v>
      </c>
      <c r="M50" s="30">
        <f>SUM(J50:L50)</f>
        <v>255.82</v>
      </c>
      <c r="N50" s="28">
        <f>SUM(N45:N49)</f>
        <v>123.29</v>
      </c>
      <c r="O50" s="28">
        <f t="shared" ref="O50:P50" si="11">SUM(O45:O49)</f>
        <v>0</v>
      </c>
      <c r="P50" s="28">
        <f t="shared" si="11"/>
        <v>0</v>
      </c>
      <c r="Q50" s="30">
        <f>SUM(N50:P50)</f>
        <v>123.29</v>
      </c>
    </row>
    <row r="52" spans="1:17" x14ac:dyDescent="0.3">
      <c r="A52" s="29" t="s">
        <v>58</v>
      </c>
      <c r="B52" s="1">
        <v>5</v>
      </c>
      <c r="C52" s="1">
        <v>5</v>
      </c>
      <c r="D52" s="1">
        <v>2</v>
      </c>
      <c r="E52" s="49"/>
      <c r="F52" s="1">
        <v>4</v>
      </c>
      <c r="G52" s="1">
        <v>1</v>
      </c>
      <c r="H52" s="1">
        <v>6</v>
      </c>
      <c r="I52" s="49"/>
      <c r="J52" s="1">
        <v>3</v>
      </c>
      <c r="K52" s="1">
        <v>3</v>
      </c>
      <c r="L52" s="1">
        <v>3</v>
      </c>
      <c r="M52" s="49"/>
      <c r="N52" s="1">
        <v>8</v>
      </c>
      <c r="O52" s="1">
        <v>0</v>
      </c>
      <c r="P52" s="1">
        <v>0</v>
      </c>
    </row>
    <row r="53" spans="1:17" x14ac:dyDescent="0.3">
      <c r="A53" s="29" t="s">
        <v>58</v>
      </c>
      <c r="B53" s="1">
        <v>3</v>
      </c>
      <c r="C53" s="1">
        <v>7</v>
      </c>
      <c r="D53" s="1">
        <v>3</v>
      </c>
      <c r="E53" s="49"/>
      <c r="F53" s="1">
        <v>2</v>
      </c>
      <c r="G53" s="1">
        <v>4</v>
      </c>
      <c r="H53" s="1">
        <v>2</v>
      </c>
      <c r="I53" s="49"/>
      <c r="J53" s="1">
        <v>7</v>
      </c>
      <c r="K53" s="1">
        <v>0</v>
      </c>
      <c r="L53" s="1">
        <v>2</v>
      </c>
      <c r="M53" s="49"/>
      <c r="N53" s="1">
        <v>1</v>
      </c>
      <c r="O53" s="1">
        <v>0</v>
      </c>
      <c r="P53" s="1">
        <v>0</v>
      </c>
    </row>
    <row r="54" spans="1:17" x14ac:dyDescent="0.3">
      <c r="A54" s="29" t="s">
        <v>58</v>
      </c>
      <c r="B54" s="1">
        <v>6</v>
      </c>
      <c r="C54" s="1">
        <v>2</v>
      </c>
      <c r="D54" s="1">
        <v>5</v>
      </c>
      <c r="E54" s="49"/>
      <c r="F54" s="1">
        <v>4</v>
      </c>
      <c r="G54" s="1">
        <v>5</v>
      </c>
      <c r="H54" s="1">
        <v>3</v>
      </c>
      <c r="I54" s="49"/>
      <c r="J54" s="1">
        <v>2</v>
      </c>
      <c r="K54" s="1">
        <v>0</v>
      </c>
      <c r="L54" s="1">
        <v>5</v>
      </c>
      <c r="M54" s="49"/>
      <c r="N54" s="1">
        <v>2</v>
      </c>
      <c r="O54" s="1">
        <v>0</v>
      </c>
      <c r="P54" s="1">
        <v>0</v>
      </c>
    </row>
    <row r="55" spans="1:17" x14ac:dyDescent="0.3">
      <c r="A55" s="29" t="s">
        <v>58</v>
      </c>
      <c r="B55" s="1">
        <v>7</v>
      </c>
      <c r="C55" s="1">
        <v>0</v>
      </c>
      <c r="D55" s="1">
        <v>2</v>
      </c>
      <c r="E55" s="49"/>
      <c r="F55" s="1">
        <v>2</v>
      </c>
      <c r="G55" s="1">
        <v>1</v>
      </c>
      <c r="H55" s="1">
        <v>3</v>
      </c>
      <c r="I55" s="49"/>
      <c r="J55" s="1">
        <v>2</v>
      </c>
      <c r="K55" s="1">
        <v>0</v>
      </c>
      <c r="L55" s="73">
        <v>4</v>
      </c>
      <c r="M55" s="49"/>
      <c r="N55" s="1">
        <v>4</v>
      </c>
      <c r="O55" s="1">
        <v>0</v>
      </c>
      <c r="P55" s="1">
        <v>0</v>
      </c>
    </row>
    <row r="56" spans="1:17" x14ac:dyDescent="0.3">
      <c r="A56" s="29" t="s">
        <v>58</v>
      </c>
      <c r="B56" s="1">
        <v>0</v>
      </c>
      <c r="C56" s="1">
        <v>0</v>
      </c>
      <c r="D56" s="1">
        <v>0</v>
      </c>
      <c r="E56" s="49"/>
      <c r="F56" s="1">
        <v>3</v>
      </c>
      <c r="G56" s="1">
        <v>0</v>
      </c>
      <c r="H56" s="1">
        <v>0</v>
      </c>
      <c r="I56" s="49"/>
      <c r="J56" s="1">
        <v>0</v>
      </c>
      <c r="K56" s="1">
        <v>0</v>
      </c>
      <c r="L56" s="1">
        <v>0</v>
      </c>
      <c r="M56" s="49"/>
      <c r="N56" s="1">
        <v>0</v>
      </c>
      <c r="O56" s="1">
        <v>0</v>
      </c>
      <c r="P56" s="1">
        <v>0</v>
      </c>
    </row>
    <row r="57" spans="1:17" x14ac:dyDescent="0.3">
      <c r="A57" s="33" t="s">
        <v>72</v>
      </c>
      <c r="B57" s="1">
        <f>SUM(B52:B56)</f>
        <v>21</v>
      </c>
      <c r="C57" s="1">
        <f t="shared" ref="C57:P57" si="12">SUM(C52:C56)</f>
        <v>14</v>
      </c>
      <c r="D57" s="1">
        <f t="shared" si="12"/>
        <v>12</v>
      </c>
      <c r="E57" s="49">
        <f>SUM(B57:D57)</f>
        <v>47</v>
      </c>
      <c r="F57" s="1">
        <f t="shared" si="12"/>
        <v>15</v>
      </c>
      <c r="G57" s="1">
        <f t="shared" si="12"/>
        <v>11</v>
      </c>
      <c r="H57" s="1">
        <f t="shared" si="12"/>
        <v>14</v>
      </c>
      <c r="I57" s="49">
        <f>SUM(F57:H57)</f>
        <v>40</v>
      </c>
      <c r="J57" s="1">
        <f t="shared" si="12"/>
        <v>14</v>
      </c>
      <c r="K57" s="1">
        <f t="shared" si="12"/>
        <v>3</v>
      </c>
      <c r="L57" s="1">
        <f t="shared" si="12"/>
        <v>14</v>
      </c>
      <c r="M57" s="49">
        <f>SUM(J57:L57)</f>
        <v>31</v>
      </c>
      <c r="N57" s="1">
        <f t="shared" si="12"/>
        <v>15</v>
      </c>
      <c r="O57" s="1">
        <f t="shared" si="12"/>
        <v>0</v>
      </c>
      <c r="P57" s="1">
        <f t="shared" si="12"/>
        <v>0</v>
      </c>
      <c r="Q57" s="49">
        <f>SUM(N57:P57)</f>
        <v>15</v>
      </c>
    </row>
    <row r="58" spans="1:17" x14ac:dyDescent="0.3">
      <c r="A58" s="33"/>
      <c r="B58" s="1"/>
      <c r="C58" s="1"/>
      <c r="D58" s="1"/>
      <c r="E58" s="49"/>
      <c r="F58" s="1"/>
      <c r="G58" s="1"/>
      <c r="H58" s="1"/>
      <c r="I58" s="49"/>
      <c r="J58" s="1"/>
      <c r="K58" s="1"/>
      <c r="L58" s="1"/>
      <c r="M58" s="49"/>
    </row>
    <row r="59" spans="1:17" x14ac:dyDescent="0.3">
      <c r="A59" s="61" t="s">
        <v>79</v>
      </c>
      <c r="B59" s="28">
        <v>1.27</v>
      </c>
      <c r="C59" s="28">
        <v>9.16</v>
      </c>
      <c r="D59" s="28">
        <v>8.8800000000000008</v>
      </c>
      <c r="E59" s="49"/>
      <c r="F59" s="28">
        <v>3.48</v>
      </c>
      <c r="G59" s="28">
        <v>1.47</v>
      </c>
      <c r="H59" s="28">
        <v>0</v>
      </c>
      <c r="I59" s="49"/>
      <c r="J59" s="28">
        <v>0</v>
      </c>
      <c r="K59" s="28">
        <v>0</v>
      </c>
      <c r="L59" s="28">
        <v>0</v>
      </c>
      <c r="M59" s="28"/>
      <c r="N59" s="28">
        <v>0</v>
      </c>
      <c r="O59" s="28">
        <v>0</v>
      </c>
      <c r="P59" s="28">
        <v>0</v>
      </c>
    </row>
    <row r="60" spans="1:17" x14ac:dyDescent="0.3">
      <c r="A60" s="61" t="s">
        <v>80</v>
      </c>
      <c r="B60" s="28">
        <v>24.81</v>
      </c>
      <c r="C60" s="28">
        <v>24.99</v>
      </c>
      <c r="D60" s="28">
        <v>101.07</v>
      </c>
      <c r="E60" s="49"/>
      <c r="F60" s="28">
        <v>119.9</v>
      </c>
      <c r="G60" s="28">
        <v>44.01</v>
      </c>
      <c r="H60" s="28">
        <v>15.31</v>
      </c>
      <c r="I60" s="28"/>
      <c r="J60" s="28">
        <v>37.07</v>
      </c>
      <c r="K60" s="28">
        <v>23.76</v>
      </c>
      <c r="L60" s="28">
        <v>25.4</v>
      </c>
      <c r="M60" s="28"/>
      <c r="N60" s="28">
        <v>32.630000000000003</v>
      </c>
      <c r="O60" s="28">
        <v>0</v>
      </c>
      <c r="P60" s="28">
        <v>0</v>
      </c>
    </row>
    <row r="61" spans="1:17" s="29" customFormat="1" x14ac:dyDescent="0.3">
      <c r="A61" s="33" t="s">
        <v>81</v>
      </c>
      <c r="B61" s="49">
        <f>SUM(B59:B60)</f>
        <v>26.08</v>
      </c>
      <c r="C61" s="49">
        <f>SUM(C59:C60)</f>
        <v>34.15</v>
      </c>
      <c r="D61" s="49">
        <f>SUM(D59:D60)</f>
        <v>109.94999999999999</v>
      </c>
      <c r="E61" s="49">
        <f>SUM(B61:D61)</f>
        <v>170.17999999999998</v>
      </c>
      <c r="F61" s="49">
        <f>SUM(F59:F60)</f>
        <v>123.38000000000001</v>
      </c>
      <c r="G61" s="49">
        <f>SUM(G59:G60)</f>
        <v>45.48</v>
      </c>
      <c r="H61" s="49">
        <f>SUM(H59:H60)</f>
        <v>15.31</v>
      </c>
      <c r="I61" s="49">
        <f>SUM(F61:H61)</f>
        <v>184.17000000000002</v>
      </c>
      <c r="J61" s="49">
        <f>SUM(J59:J60)</f>
        <v>37.07</v>
      </c>
      <c r="K61" s="49">
        <f>SUM(K59:K60)</f>
        <v>23.76</v>
      </c>
      <c r="L61" s="49">
        <f>SUM(L59:L60)</f>
        <v>25.4</v>
      </c>
      <c r="M61" s="49">
        <f>SUM(J61:L61)</f>
        <v>86.22999999999999</v>
      </c>
      <c r="N61" s="49">
        <f>SUM(N59:N60)</f>
        <v>32.630000000000003</v>
      </c>
      <c r="O61" s="49">
        <f t="shared" ref="O61:P61" si="13">SUM(O59:O60)</f>
        <v>0</v>
      </c>
      <c r="P61" s="49">
        <f t="shared" si="13"/>
        <v>0</v>
      </c>
      <c r="Q61" s="49">
        <f>SUM(N61:P61)</f>
        <v>32.630000000000003</v>
      </c>
    </row>
    <row r="63" spans="1:17" x14ac:dyDescent="0.3">
      <c r="A63" s="29" t="s">
        <v>37</v>
      </c>
      <c r="B63" s="28">
        <v>58.15</v>
      </c>
      <c r="C63" s="28">
        <v>0</v>
      </c>
      <c r="D63" s="28">
        <v>336.25</v>
      </c>
      <c r="E63" s="30">
        <f>SUM(B63:D63)</f>
        <v>394.4</v>
      </c>
      <c r="F63" s="28">
        <v>35</v>
      </c>
      <c r="G63" s="28">
        <v>29.97</v>
      </c>
      <c r="H63" s="28">
        <v>22.31</v>
      </c>
      <c r="I63" s="30">
        <f>SUM(F63:H63)</f>
        <v>87.28</v>
      </c>
      <c r="J63" s="28">
        <v>0</v>
      </c>
      <c r="K63" s="28">
        <v>202.74</v>
      </c>
      <c r="L63" s="28">
        <v>99.89</v>
      </c>
      <c r="M63" s="30">
        <f>SUM(J63:L63)</f>
        <v>302.63</v>
      </c>
      <c r="N63" s="28">
        <v>233.62</v>
      </c>
      <c r="O63" s="28">
        <v>0</v>
      </c>
      <c r="P63" s="28">
        <v>0</v>
      </c>
      <c r="Q63" s="30">
        <f>SUM(N63:P63)</f>
        <v>233.62</v>
      </c>
    </row>
    <row r="64" spans="1:17" x14ac:dyDescent="0.3">
      <c r="A64" s="29" t="s">
        <v>36</v>
      </c>
      <c r="B64" s="28">
        <v>215.27</v>
      </c>
      <c r="C64" s="28">
        <v>185.32</v>
      </c>
      <c r="D64" s="28">
        <v>175.46</v>
      </c>
      <c r="E64" s="30">
        <f>SUM(B64:D64)</f>
        <v>576.05000000000007</v>
      </c>
      <c r="F64" s="28">
        <v>179.72</v>
      </c>
      <c r="G64" s="28">
        <v>179.72</v>
      </c>
      <c r="H64" s="28">
        <v>179.72</v>
      </c>
      <c r="I64" s="30">
        <f>SUM(F64:H64)</f>
        <v>539.16</v>
      </c>
      <c r="J64" s="28">
        <v>179.83</v>
      </c>
      <c r="K64" s="28">
        <v>179.99</v>
      </c>
      <c r="L64" s="28">
        <v>179.99</v>
      </c>
      <c r="M64" s="30">
        <f>SUM(J64:L64)</f>
        <v>539.81000000000006</v>
      </c>
      <c r="N64" s="28">
        <v>180.09</v>
      </c>
      <c r="O64" s="28">
        <v>0</v>
      </c>
      <c r="P64" s="28">
        <v>0</v>
      </c>
      <c r="Q64" s="30">
        <f>SUM(N64:P64)</f>
        <v>180.09</v>
      </c>
    </row>
    <row r="66" spans="1:17" x14ac:dyDescent="0.3">
      <c r="A66" s="29" t="s">
        <v>57</v>
      </c>
      <c r="B66" s="28">
        <v>2500</v>
      </c>
      <c r="C66" s="28">
        <v>11</v>
      </c>
      <c r="D66" s="28">
        <v>1661.58</v>
      </c>
      <c r="F66" s="28">
        <v>1265.81</v>
      </c>
      <c r="G66" s="28">
        <v>1667.57</v>
      </c>
      <c r="H66" s="28">
        <v>1996.37</v>
      </c>
      <c r="J66" s="28">
        <v>996.32</v>
      </c>
      <c r="K66" s="28">
        <v>696.48</v>
      </c>
      <c r="L66" s="28">
        <v>812.65</v>
      </c>
      <c r="N66" s="28">
        <v>728.74</v>
      </c>
      <c r="O66" s="28">
        <v>0</v>
      </c>
      <c r="P66" s="28">
        <v>0</v>
      </c>
    </row>
    <row r="67" spans="1:17" x14ac:dyDescent="0.3">
      <c r="A67" s="29" t="s">
        <v>57</v>
      </c>
      <c r="B67" s="28">
        <v>0</v>
      </c>
      <c r="C67" s="28">
        <v>0</v>
      </c>
      <c r="D67" s="28">
        <v>216.84</v>
      </c>
      <c r="F67" s="28">
        <v>817.9</v>
      </c>
      <c r="G67" s="28">
        <v>1139.9100000000001</v>
      </c>
      <c r="H67" s="28">
        <v>0</v>
      </c>
      <c r="J67" s="28">
        <v>817.45</v>
      </c>
      <c r="K67" s="28">
        <v>173.47</v>
      </c>
      <c r="L67" s="28">
        <v>1553.87</v>
      </c>
      <c r="N67" s="28">
        <v>99.3</v>
      </c>
      <c r="O67" s="28">
        <v>0</v>
      </c>
      <c r="P67" s="28">
        <v>0</v>
      </c>
    </row>
    <row r="68" spans="1:17" x14ac:dyDescent="0.3">
      <c r="A68" s="29" t="s">
        <v>57</v>
      </c>
      <c r="B68" s="28">
        <v>0</v>
      </c>
      <c r="C68" s="28">
        <v>0</v>
      </c>
      <c r="D68" s="28">
        <v>47.75</v>
      </c>
      <c r="F68" s="28">
        <v>653.42999999999995</v>
      </c>
      <c r="G68" s="28">
        <v>460.15</v>
      </c>
      <c r="H68" s="28">
        <v>0</v>
      </c>
      <c r="J68" s="28">
        <v>365.66</v>
      </c>
      <c r="K68" s="28">
        <v>0</v>
      </c>
      <c r="L68" s="28">
        <v>0</v>
      </c>
      <c r="N68" s="28">
        <v>292.16000000000003</v>
      </c>
      <c r="O68" s="28">
        <v>0</v>
      </c>
      <c r="P68" s="28">
        <v>0</v>
      </c>
    </row>
    <row r="69" spans="1:17" x14ac:dyDescent="0.3">
      <c r="A69" s="33"/>
      <c r="B69" s="31">
        <v>0</v>
      </c>
      <c r="C69" s="31">
        <v>0</v>
      </c>
      <c r="D69" s="31">
        <v>0</v>
      </c>
      <c r="E69" s="31"/>
      <c r="F69" s="31">
        <v>560.58000000000004</v>
      </c>
      <c r="G69" s="31">
        <v>328.89</v>
      </c>
      <c r="H69" s="31">
        <v>0</v>
      </c>
      <c r="I69" s="31"/>
      <c r="J69" s="31">
        <v>73</v>
      </c>
      <c r="K69" s="28">
        <v>0</v>
      </c>
      <c r="L69" s="28">
        <v>0</v>
      </c>
      <c r="N69" s="28">
        <v>750.59</v>
      </c>
      <c r="O69" s="28">
        <v>0</v>
      </c>
      <c r="P69" s="28">
        <v>0</v>
      </c>
    </row>
    <row r="70" spans="1:17" x14ac:dyDescent="0.3">
      <c r="B70" s="31">
        <v>0</v>
      </c>
      <c r="C70" s="31">
        <v>0</v>
      </c>
      <c r="D70" s="31">
        <v>0</v>
      </c>
      <c r="E70" s="31"/>
      <c r="F70" s="31">
        <v>216.38</v>
      </c>
      <c r="G70" s="31">
        <v>115.38</v>
      </c>
      <c r="H70" s="31">
        <v>0</v>
      </c>
      <c r="I70" s="31"/>
      <c r="J70" s="31">
        <v>60.5</v>
      </c>
      <c r="K70" s="28">
        <v>0</v>
      </c>
      <c r="L70" s="28">
        <v>0</v>
      </c>
      <c r="N70" s="28">
        <v>91.2</v>
      </c>
      <c r="O70" s="28">
        <v>0</v>
      </c>
      <c r="P70" s="28">
        <v>0</v>
      </c>
    </row>
    <row r="71" spans="1:17" x14ac:dyDescent="0.3">
      <c r="B71" s="31">
        <v>0</v>
      </c>
      <c r="C71" s="31">
        <v>0</v>
      </c>
      <c r="D71" s="31">
        <v>0</v>
      </c>
      <c r="E71" s="31"/>
      <c r="F71" s="31">
        <v>146.08000000000001</v>
      </c>
      <c r="G71" s="31">
        <v>0</v>
      </c>
      <c r="H71" s="31">
        <v>0</v>
      </c>
      <c r="I71" s="31"/>
      <c r="J71" s="31">
        <v>43.6</v>
      </c>
      <c r="K71" s="28">
        <v>0</v>
      </c>
      <c r="L71" s="28">
        <v>0</v>
      </c>
      <c r="N71" s="28">
        <v>0</v>
      </c>
      <c r="O71" s="28">
        <v>0</v>
      </c>
      <c r="P71" s="28">
        <v>0</v>
      </c>
    </row>
    <row r="72" spans="1:17" x14ac:dyDescent="0.3">
      <c r="B72" s="31">
        <v>0</v>
      </c>
      <c r="C72" s="31">
        <v>0</v>
      </c>
      <c r="D72" s="31">
        <v>0</v>
      </c>
      <c r="E72" s="31"/>
      <c r="F72" s="31">
        <v>1088.58</v>
      </c>
      <c r="G72" s="31">
        <v>0</v>
      </c>
      <c r="H72" s="31">
        <v>0</v>
      </c>
      <c r="I72" s="31"/>
      <c r="J72" s="31">
        <v>364.1</v>
      </c>
      <c r="K72" s="28">
        <v>0</v>
      </c>
      <c r="L72" s="28">
        <v>0</v>
      </c>
      <c r="N72" s="28">
        <v>0</v>
      </c>
      <c r="O72" s="28">
        <v>0</v>
      </c>
      <c r="P72" s="28">
        <v>0</v>
      </c>
    </row>
    <row r="73" spans="1:17" x14ac:dyDescent="0.3">
      <c r="B73" s="31">
        <v>0</v>
      </c>
      <c r="C73" s="31">
        <v>0</v>
      </c>
      <c r="D73" s="31">
        <v>0</v>
      </c>
      <c r="E73" s="31"/>
      <c r="F73" s="31">
        <v>558.76</v>
      </c>
      <c r="G73" s="31">
        <v>0</v>
      </c>
      <c r="H73" s="31">
        <v>0</v>
      </c>
      <c r="I73" s="31"/>
      <c r="J73" s="31">
        <v>0</v>
      </c>
      <c r="K73" s="28">
        <v>0</v>
      </c>
      <c r="L73" s="28">
        <v>0</v>
      </c>
      <c r="N73" s="28">
        <v>0</v>
      </c>
      <c r="O73" s="28">
        <v>0</v>
      </c>
      <c r="P73" s="28">
        <v>0</v>
      </c>
    </row>
    <row r="74" spans="1:17" x14ac:dyDescent="0.3">
      <c r="B74" s="31">
        <v>0</v>
      </c>
      <c r="C74" s="31">
        <v>0</v>
      </c>
      <c r="D74" s="31">
        <v>0</v>
      </c>
      <c r="E74" s="31"/>
      <c r="F74" s="31">
        <v>551.67999999999995</v>
      </c>
      <c r="G74" s="31">
        <v>0</v>
      </c>
      <c r="H74" s="31">
        <v>0</v>
      </c>
      <c r="I74" s="31"/>
      <c r="J74" s="31">
        <v>0</v>
      </c>
      <c r="K74" s="28">
        <v>0</v>
      </c>
      <c r="L74" s="28">
        <v>0</v>
      </c>
      <c r="N74" s="28">
        <v>0</v>
      </c>
      <c r="O74" s="28">
        <v>0</v>
      </c>
      <c r="P74" s="28">
        <v>0</v>
      </c>
    </row>
    <row r="75" spans="1:17" x14ac:dyDescent="0.3">
      <c r="B75" s="31">
        <v>0</v>
      </c>
      <c r="C75" s="31">
        <v>0</v>
      </c>
      <c r="D75" s="31">
        <v>0</v>
      </c>
      <c r="E75" s="31"/>
      <c r="F75" s="31">
        <v>207.5</v>
      </c>
      <c r="G75" s="31">
        <v>0</v>
      </c>
      <c r="H75" s="31">
        <v>0</v>
      </c>
      <c r="I75" s="31"/>
      <c r="J75" s="31">
        <v>0</v>
      </c>
      <c r="K75" s="28">
        <v>0</v>
      </c>
      <c r="L75" s="28">
        <v>0</v>
      </c>
      <c r="N75" s="28">
        <v>0</v>
      </c>
      <c r="O75" s="28">
        <v>0</v>
      </c>
      <c r="P75" s="28">
        <v>0</v>
      </c>
    </row>
    <row r="76" spans="1:17" x14ac:dyDescent="0.3">
      <c r="B76" s="31">
        <v>0</v>
      </c>
      <c r="C76" s="31">
        <v>0</v>
      </c>
      <c r="D76" s="31">
        <v>0</v>
      </c>
      <c r="E76" s="31"/>
      <c r="F76" s="31">
        <v>166</v>
      </c>
      <c r="G76" s="31">
        <v>0</v>
      </c>
      <c r="H76" s="31">
        <v>0</v>
      </c>
      <c r="I76" s="31"/>
      <c r="J76" s="31">
        <v>0</v>
      </c>
      <c r="K76" s="28">
        <v>0</v>
      </c>
      <c r="L76" s="28">
        <v>0</v>
      </c>
      <c r="N76" s="28">
        <v>0</v>
      </c>
      <c r="O76" s="28">
        <v>0</v>
      </c>
      <c r="P76" s="28">
        <v>0</v>
      </c>
    </row>
    <row r="77" spans="1:17" x14ac:dyDescent="0.3">
      <c r="B77" s="31">
        <v>0</v>
      </c>
      <c r="C77" s="31">
        <v>0</v>
      </c>
      <c r="D77" s="31">
        <v>0</v>
      </c>
      <c r="E77" s="31"/>
      <c r="F77" s="31">
        <v>0</v>
      </c>
      <c r="G77" s="31">
        <v>0</v>
      </c>
      <c r="H77" s="31">
        <v>0</v>
      </c>
      <c r="I77" s="31"/>
      <c r="J77" s="31">
        <v>0</v>
      </c>
      <c r="K77" s="28">
        <v>0</v>
      </c>
      <c r="L77" s="28">
        <v>0</v>
      </c>
      <c r="N77" s="28">
        <v>0</v>
      </c>
      <c r="O77" s="28">
        <v>0</v>
      </c>
      <c r="P77" s="28">
        <v>0</v>
      </c>
    </row>
    <row r="78" spans="1:17" x14ac:dyDescent="0.3">
      <c r="B78" s="31">
        <v>0</v>
      </c>
      <c r="C78" s="31">
        <v>0</v>
      </c>
      <c r="D78" s="31">
        <v>0</v>
      </c>
      <c r="E78" s="31"/>
      <c r="F78" s="31">
        <v>0</v>
      </c>
      <c r="G78" s="31">
        <v>0</v>
      </c>
      <c r="H78" s="31">
        <v>0</v>
      </c>
      <c r="I78" s="31"/>
      <c r="J78" s="31">
        <v>0</v>
      </c>
      <c r="K78" s="28">
        <v>0</v>
      </c>
      <c r="L78" s="28">
        <v>0</v>
      </c>
      <c r="N78" s="28">
        <v>0</v>
      </c>
      <c r="O78" s="28">
        <v>0</v>
      </c>
      <c r="P78" s="28">
        <v>0</v>
      </c>
    </row>
    <row r="79" spans="1:17" s="29" customFormat="1" x14ac:dyDescent="0.3">
      <c r="A79" s="29" t="s">
        <v>72</v>
      </c>
      <c r="B79" s="30">
        <f>SUM(B66:B78)</f>
        <v>2500</v>
      </c>
      <c r="C79" s="30">
        <f>SUM(C66:C78)</f>
        <v>11</v>
      </c>
      <c r="D79" s="30">
        <f>SUM(D66:D78)</f>
        <v>1926.1699999999998</v>
      </c>
      <c r="E79" s="30">
        <f>SUM(B79:D79)</f>
        <v>4437.17</v>
      </c>
      <c r="F79" s="30">
        <f>SUM(F66:F78)</f>
        <v>6232.7000000000007</v>
      </c>
      <c r="G79" s="30">
        <f>SUM(G66:G78)</f>
        <v>3711.9</v>
      </c>
      <c r="H79" s="30">
        <f>SUM(H66:H78)</f>
        <v>1996.37</v>
      </c>
      <c r="I79" s="30">
        <f>SUM(F79:H79)</f>
        <v>11940.970000000001</v>
      </c>
      <c r="J79" s="30">
        <f>SUM(J66:J78)</f>
        <v>2720.6299999999997</v>
      </c>
      <c r="K79" s="30">
        <f>SUM(K66:K78)</f>
        <v>869.95</v>
      </c>
      <c r="L79" s="30">
        <f>SUM(L66:L78)</f>
        <v>2366.52</v>
      </c>
      <c r="M79" s="30">
        <f>SUM(J79:L79)</f>
        <v>5957.1</v>
      </c>
      <c r="N79" s="30">
        <f>SUM(N66:N78)</f>
        <v>1961.99</v>
      </c>
      <c r="O79" s="30">
        <f>SUM(O66:O78)</f>
        <v>0</v>
      </c>
      <c r="P79" s="30">
        <f>SUM(P66:P78)</f>
        <v>0</v>
      </c>
      <c r="Q79" s="30">
        <f>SUM(N79:P79)</f>
        <v>1961.99</v>
      </c>
    </row>
    <row r="81" spans="1:17" x14ac:dyDescent="0.3">
      <c r="A81" s="29" t="s">
        <v>44</v>
      </c>
      <c r="B81" s="28">
        <v>418.12</v>
      </c>
      <c r="C81" s="28">
        <v>491.69</v>
      </c>
      <c r="D81" s="28">
        <v>545.15</v>
      </c>
      <c r="E81" s="30">
        <f>SUM(B81:D81)</f>
        <v>1454.96</v>
      </c>
      <c r="F81" s="28">
        <v>468.77</v>
      </c>
      <c r="G81" s="28">
        <v>445.87</v>
      </c>
      <c r="H81" s="28">
        <v>142.74</v>
      </c>
      <c r="I81" s="30">
        <f>SUM(F81:H81)</f>
        <v>1057.3800000000001</v>
      </c>
      <c r="J81" s="28">
        <v>438.23</v>
      </c>
      <c r="K81" s="28">
        <v>589.96</v>
      </c>
      <c r="L81" s="28">
        <v>562.54999999999995</v>
      </c>
      <c r="M81" s="30">
        <f>SUM(J81:L81)</f>
        <v>1590.74</v>
      </c>
      <c r="N81" s="28">
        <v>512.62</v>
      </c>
      <c r="O81" s="28">
        <v>0</v>
      </c>
      <c r="P81" s="28">
        <v>0</v>
      </c>
    </row>
    <row r="82" spans="1:17" x14ac:dyDescent="0.3">
      <c r="A82" s="29" t="s">
        <v>45</v>
      </c>
      <c r="B82" s="28">
        <v>118.8</v>
      </c>
      <c r="C82" s="28">
        <v>121.38</v>
      </c>
      <c r="D82" s="28">
        <v>131.97</v>
      </c>
      <c r="E82" s="30">
        <f>SUM(B82:D82)</f>
        <v>372.15</v>
      </c>
      <c r="F82" s="28">
        <v>116.85</v>
      </c>
      <c r="G82" s="28">
        <v>112.3</v>
      </c>
      <c r="H82" s="28">
        <v>40.270000000000003</v>
      </c>
      <c r="I82" s="30">
        <f>SUM(F82:H82)</f>
        <v>269.41999999999996</v>
      </c>
      <c r="J82" s="28">
        <v>112.61</v>
      </c>
      <c r="K82" s="28">
        <v>142.06</v>
      </c>
      <c r="L82" s="28">
        <v>187.77</v>
      </c>
      <c r="M82" s="30">
        <f>SUM(J82:L82)</f>
        <v>442.44000000000005</v>
      </c>
      <c r="N82" s="28">
        <v>173.66</v>
      </c>
      <c r="O82" s="28">
        <v>0</v>
      </c>
      <c r="P82" s="28">
        <v>0</v>
      </c>
    </row>
    <row r="83" spans="1:17" x14ac:dyDescent="0.3">
      <c r="A83" s="29" t="s">
        <v>46</v>
      </c>
      <c r="B83" s="28">
        <v>192.07</v>
      </c>
      <c r="C83" s="28">
        <v>121.42</v>
      </c>
      <c r="D83" s="28">
        <v>121.42</v>
      </c>
      <c r="E83" s="30">
        <f>SUM(B83:D83)</f>
        <v>434.91</v>
      </c>
      <c r="F83" s="28">
        <v>121.42</v>
      </c>
      <c r="G83" s="28">
        <v>182.13</v>
      </c>
      <c r="H83" s="28">
        <v>121.42</v>
      </c>
      <c r="I83" s="30">
        <f>SUM(F83:H83)</f>
        <v>424.97</v>
      </c>
      <c r="J83" s="28">
        <v>127.48</v>
      </c>
      <c r="K83" s="28">
        <v>127.48</v>
      </c>
      <c r="L83" s="28">
        <v>127.48</v>
      </c>
      <c r="M83" s="30">
        <f>SUM(J83:L83)</f>
        <v>382.44</v>
      </c>
      <c r="N83" s="28">
        <v>127.48</v>
      </c>
      <c r="O83" s="28">
        <v>0</v>
      </c>
      <c r="P83" s="28">
        <v>0</v>
      </c>
    </row>
    <row r="84" spans="1:17" x14ac:dyDescent="0.3">
      <c r="A84" s="29" t="s">
        <v>89</v>
      </c>
      <c r="K84" s="28">
        <v>1175.5899999999999</v>
      </c>
      <c r="N84" s="28"/>
      <c r="O84" s="28"/>
      <c r="P84" s="28"/>
    </row>
    <row r="85" spans="1:17" x14ac:dyDescent="0.3">
      <c r="A85" s="29" t="s">
        <v>73</v>
      </c>
      <c r="B85" s="28">
        <v>18.7</v>
      </c>
      <c r="C85" s="28">
        <v>0</v>
      </c>
      <c r="D85" s="28">
        <v>0</v>
      </c>
      <c r="E85" s="30">
        <f>SUM(B85:D85)</f>
        <v>18.7</v>
      </c>
      <c r="F85" s="28">
        <v>112.56</v>
      </c>
      <c r="G85" s="28">
        <v>53.76</v>
      </c>
      <c r="H85" s="28">
        <v>32.4</v>
      </c>
      <c r="I85" s="30">
        <f>SUM(F85:H85)</f>
        <v>198.72</v>
      </c>
      <c r="J85" s="28">
        <v>124.73</v>
      </c>
      <c r="K85" s="28">
        <v>87.18</v>
      </c>
      <c r="L85" s="28">
        <v>100.2</v>
      </c>
      <c r="M85" s="30">
        <f>SUM(J85:L85)</f>
        <v>312.11</v>
      </c>
      <c r="N85" s="28">
        <v>70.48</v>
      </c>
      <c r="O85" s="28">
        <v>0</v>
      </c>
      <c r="P85" s="28">
        <v>0</v>
      </c>
    </row>
    <row r="86" spans="1:17" s="29" customFormat="1" x14ac:dyDescent="0.3">
      <c r="A86" s="33" t="s">
        <v>77</v>
      </c>
      <c r="B86" s="30">
        <f>SUM(B81:B85)</f>
        <v>747.69</v>
      </c>
      <c r="C86" s="30">
        <f>SUM(C81:C85)</f>
        <v>734.4899999999999</v>
      </c>
      <c r="D86" s="30">
        <f>SUM(D81:D85)</f>
        <v>798.54</v>
      </c>
      <c r="E86" s="30">
        <f>SUM(B86:D86)</f>
        <v>2280.7199999999998</v>
      </c>
      <c r="F86" s="30">
        <f>SUM(F81:F85)</f>
        <v>819.59999999999991</v>
      </c>
      <c r="G86" s="30">
        <f>SUM(G81:G85)</f>
        <v>794.06</v>
      </c>
      <c r="H86" s="30">
        <f>SUM(H81:H85)</f>
        <v>336.83</v>
      </c>
      <c r="I86" s="30">
        <f>SUM(F86:H86)</f>
        <v>1950.4899999999998</v>
      </c>
      <c r="J86" s="30">
        <f>SUM(J81:J85)</f>
        <v>803.05000000000007</v>
      </c>
      <c r="K86" s="30">
        <f>SUM(K81:K85)</f>
        <v>2122.27</v>
      </c>
      <c r="L86" s="30">
        <f>SUM(L81:L85)</f>
        <v>978</v>
      </c>
      <c r="M86" s="30">
        <f>SUM(J86:L86)</f>
        <v>3903.32</v>
      </c>
      <c r="N86" s="30">
        <f>SUM(N81:N85)</f>
        <v>884.24</v>
      </c>
      <c r="O86" s="30">
        <f>SUM(O81:O85)</f>
        <v>0</v>
      </c>
      <c r="P86" s="30">
        <f>SUM(P81:P85)</f>
        <v>0</v>
      </c>
      <c r="Q86" s="30">
        <f>SUM(N86:P86)</f>
        <v>884.24</v>
      </c>
    </row>
    <row r="88" spans="1:17" x14ac:dyDescent="0.3">
      <c r="A88" s="29" t="s">
        <v>38</v>
      </c>
      <c r="B88" s="28">
        <v>0</v>
      </c>
      <c r="C88" s="28">
        <v>1400</v>
      </c>
      <c r="D88" s="28">
        <v>700</v>
      </c>
      <c r="E88" s="30">
        <f>SUM(B88:D88)</f>
        <v>2100</v>
      </c>
      <c r="F88" s="28">
        <v>700</v>
      </c>
      <c r="G88" s="28">
        <v>700</v>
      </c>
      <c r="H88" s="74">
        <v>700</v>
      </c>
      <c r="I88" s="30">
        <f>SUM(F88:H88)</f>
        <v>2100</v>
      </c>
      <c r="J88" s="74">
        <v>700</v>
      </c>
      <c r="K88" s="28">
        <v>700</v>
      </c>
      <c r="L88" s="28">
        <v>700</v>
      </c>
      <c r="M88" s="30">
        <f>SUM(J88:L88)</f>
        <v>2100</v>
      </c>
      <c r="N88" s="28">
        <v>700</v>
      </c>
      <c r="O88" s="28">
        <v>0</v>
      </c>
      <c r="P88" s="28">
        <v>0</v>
      </c>
      <c r="Q88" s="30">
        <f>SUM(N88:P88)</f>
        <v>700</v>
      </c>
    </row>
    <row r="89" spans="1:17" x14ac:dyDescent="0.3">
      <c r="A89" s="29" t="s">
        <v>42</v>
      </c>
      <c r="H89" s="28">
        <v>0</v>
      </c>
      <c r="J89" s="28">
        <v>351</v>
      </c>
      <c r="K89" s="28">
        <v>0</v>
      </c>
      <c r="N89" s="72">
        <v>149</v>
      </c>
      <c r="O89" s="28">
        <v>0</v>
      </c>
      <c r="P89" s="28">
        <v>0</v>
      </c>
    </row>
    <row r="90" spans="1:17" x14ac:dyDescent="0.3">
      <c r="A90" s="29" t="s">
        <v>85</v>
      </c>
      <c r="B90" s="28">
        <v>25</v>
      </c>
      <c r="C90" s="28">
        <v>0</v>
      </c>
      <c r="G90" s="28">
        <v>25</v>
      </c>
      <c r="H90" s="28">
        <v>25</v>
      </c>
      <c r="J90" s="28">
        <v>25</v>
      </c>
      <c r="K90" s="28">
        <v>0</v>
      </c>
      <c r="L90" s="28">
        <v>137.03</v>
      </c>
      <c r="M90" s="30" t="s">
        <v>91</v>
      </c>
      <c r="N90" s="28">
        <v>0</v>
      </c>
      <c r="O90" s="28"/>
      <c r="P90" s="28"/>
    </row>
    <row r="91" spans="1:17" x14ac:dyDescent="0.3">
      <c r="A91" s="29" t="s">
        <v>83</v>
      </c>
      <c r="B91" s="28">
        <v>9459.16</v>
      </c>
      <c r="C91" s="28">
        <v>8212.94</v>
      </c>
      <c r="D91" s="28">
        <v>7328.99</v>
      </c>
      <c r="F91" s="28">
        <v>4590.25</v>
      </c>
      <c r="G91" s="28">
        <v>4880.62</v>
      </c>
      <c r="H91" s="28">
        <v>394.15</v>
      </c>
      <c r="J91" s="28">
        <v>292.8</v>
      </c>
      <c r="K91" s="28">
        <v>0</v>
      </c>
      <c r="L91" s="28">
        <v>0</v>
      </c>
      <c r="N91" s="28">
        <v>0</v>
      </c>
      <c r="O91" s="28">
        <v>0</v>
      </c>
      <c r="P91" s="28">
        <v>0</v>
      </c>
    </row>
    <row r="92" spans="1:17" x14ac:dyDescent="0.3">
      <c r="A92" s="29" t="s">
        <v>84</v>
      </c>
      <c r="B92" s="28">
        <v>3885.74</v>
      </c>
      <c r="C92" s="28">
        <v>4734</v>
      </c>
      <c r="D92" s="28">
        <v>7268.64</v>
      </c>
      <c r="F92" s="28">
        <v>8273.0300000000007</v>
      </c>
      <c r="G92" s="28">
        <v>8736.5400000000009</v>
      </c>
      <c r="H92" s="28">
        <v>11051.99</v>
      </c>
      <c r="J92" s="28">
        <v>12757.27</v>
      </c>
      <c r="K92" s="28">
        <v>8998.7199999999993</v>
      </c>
      <c r="L92" s="28">
        <v>7355.37</v>
      </c>
      <c r="N92" s="72">
        <v>10137.6</v>
      </c>
      <c r="O92" s="28">
        <v>0</v>
      </c>
      <c r="P92" s="78">
        <v>0</v>
      </c>
    </row>
    <row r="93" spans="1:17" x14ac:dyDescent="0.3">
      <c r="B93" s="30">
        <f>SUM(B91:B92)</f>
        <v>13344.9</v>
      </c>
      <c r="C93" s="30">
        <f>SUM(C91:C92)</f>
        <v>12946.94</v>
      </c>
      <c r="D93" s="30">
        <f>SUM(D91:D92)</f>
        <v>14597.630000000001</v>
      </c>
      <c r="F93" s="30">
        <f>SUM(F91:F92)</f>
        <v>12863.28</v>
      </c>
      <c r="G93" s="30">
        <f>SUM(G91:G92)</f>
        <v>13617.16</v>
      </c>
      <c r="H93" s="30">
        <f>SUM(H91:H92)</f>
        <v>11446.14</v>
      </c>
      <c r="J93" s="30">
        <f>SUM(J91:J92)</f>
        <v>13050.07</v>
      </c>
      <c r="K93" s="30">
        <f>SUM(K91:K92)</f>
        <v>8998.7199999999993</v>
      </c>
      <c r="L93" s="30">
        <f>SUM(L91:L92)</f>
        <v>7355.37</v>
      </c>
      <c r="N93" s="30">
        <f>SUM(N91:N92)</f>
        <v>10137.6</v>
      </c>
      <c r="O93" s="30">
        <f>SUM(O91:O92)</f>
        <v>0</v>
      </c>
      <c r="P93" s="30">
        <f>SUM(P91:P92)</f>
        <v>0</v>
      </c>
    </row>
    <row r="95" spans="1:17" x14ac:dyDescent="0.3">
      <c r="H95" s="31" t="s">
        <v>88</v>
      </c>
    </row>
  </sheetData>
  <pageMargins left="0.25" right="0.25" top="0.75" bottom="0.75" header="0.3" footer="0.3"/>
  <pageSetup scale="66" fitToHeight="0" orientation="landscape" r:id="rId1"/>
  <rowBreaks count="1" manualBreakCount="1">
    <brk id="50" max="16383" man="1"/>
  </rowBreaks>
  <ignoredErrors>
    <ignoredError sqref="L9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82B53-44A6-4B84-8E57-FA0606B0A967}">
  <sheetPr>
    <pageSetUpPr fitToPage="1"/>
  </sheetPr>
  <dimension ref="A1:P62"/>
  <sheetViews>
    <sheetView showGridLines="0" topLeftCell="A16" workbookViewId="0">
      <selection activeCell="O16" sqref="O16"/>
    </sheetView>
  </sheetViews>
  <sheetFormatPr defaultColWidth="8.88671875" defaultRowHeight="15" customHeight="1" x14ac:dyDescent="0.3"/>
  <cols>
    <col min="1" max="1" width="31.88671875" style="1" customWidth="1"/>
    <col min="2" max="2" width="11" style="1" customWidth="1"/>
    <col min="3" max="3" width="10.88671875" style="1" customWidth="1"/>
    <col min="4" max="4" width="10.6640625" style="1" customWidth="1"/>
    <col min="5" max="6" width="11" style="1" customWidth="1"/>
    <col min="7" max="7" width="9.88671875" style="1" customWidth="1"/>
    <col min="8" max="8" width="11" style="1" customWidth="1"/>
    <col min="9" max="9" width="11.5546875" style="1" customWidth="1"/>
    <col min="10" max="10" width="10.44140625" style="1" customWidth="1"/>
    <col min="11" max="11" width="10" style="1" customWidth="1"/>
    <col min="12" max="12" width="9.88671875" style="1" customWidth="1"/>
    <col min="13" max="13" width="11.44140625" style="1" customWidth="1"/>
    <col min="14" max="14" width="9.88671875" style="1" customWidth="1"/>
    <col min="15" max="15" width="13.33203125" style="1" customWidth="1"/>
    <col min="16" max="16" width="8.88671875" style="1" customWidth="1"/>
    <col min="17" max="16384" width="8.88671875" style="1"/>
  </cols>
  <sheetData>
    <row r="1" spans="1:16" ht="19.5" customHeight="1" x14ac:dyDescent="0.3">
      <c r="A1" s="2"/>
      <c r="B1" s="3"/>
      <c r="C1" s="79" t="s">
        <v>87</v>
      </c>
      <c r="D1" s="5"/>
      <c r="E1" s="5"/>
      <c r="F1" s="5"/>
      <c r="G1" s="5"/>
      <c r="H1" s="5"/>
      <c r="I1" s="6"/>
      <c r="J1" s="5"/>
      <c r="K1" s="5"/>
      <c r="L1" s="5"/>
      <c r="M1" s="5"/>
      <c r="N1" s="5"/>
      <c r="O1" s="5"/>
    </row>
    <row r="2" spans="1:16" ht="15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5.75" customHeight="1" x14ac:dyDescent="0.3">
      <c r="A3" s="3"/>
      <c r="B3" s="3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6" t="s">
        <v>10</v>
      </c>
      <c r="M3" s="7" t="s">
        <v>11</v>
      </c>
      <c r="N3" s="7" t="s">
        <v>12</v>
      </c>
      <c r="O3" s="8">
        <v>2024</v>
      </c>
    </row>
    <row r="4" spans="1:16" ht="15.75" customHeight="1" x14ac:dyDescent="0.3">
      <c r="A4" s="9" t="s">
        <v>13</v>
      </c>
      <c r="B4" s="10"/>
      <c r="C4" s="46"/>
      <c r="D4" s="47"/>
      <c r="E4" s="47"/>
      <c r="F4" s="48"/>
      <c r="G4" s="48"/>
      <c r="H4" s="48"/>
      <c r="I4" s="47"/>
      <c r="J4" s="47"/>
      <c r="K4" s="48"/>
      <c r="L4" s="12"/>
      <c r="M4" s="12"/>
      <c r="N4" s="12"/>
      <c r="O4" s="12"/>
    </row>
    <row r="5" spans="1:16" ht="17.25" customHeight="1" x14ac:dyDescent="0.3">
      <c r="A5" s="13" t="s">
        <v>95</v>
      </c>
      <c r="B5" s="45"/>
      <c r="C5" s="50">
        <v>2942</v>
      </c>
      <c r="D5" s="50">
        <v>1133</v>
      </c>
      <c r="E5" s="50">
        <v>2909</v>
      </c>
      <c r="F5" s="50">
        <v>960</v>
      </c>
      <c r="G5" s="50">
        <v>587</v>
      </c>
      <c r="H5" s="50">
        <v>2783</v>
      </c>
      <c r="I5" s="50">
        <v>2495</v>
      </c>
      <c r="J5" s="50">
        <v>1058</v>
      </c>
      <c r="K5" s="50">
        <v>2089</v>
      </c>
      <c r="L5" s="50">
        <v>1974</v>
      </c>
      <c r="M5" s="50">
        <v>0</v>
      </c>
      <c r="N5" s="50">
        <v>0</v>
      </c>
      <c r="O5" s="50">
        <f>SUM(C5:N5)</f>
        <v>18930</v>
      </c>
      <c r="P5" s="85">
        <f>AVERAGE(C5:K5)</f>
        <v>1884</v>
      </c>
    </row>
    <row r="6" spans="1:16" ht="15.75" customHeight="1" x14ac:dyDescent="0.3">
      <c r="A6" s="13" t="s">
        <v>96</v>
      </c>
      <c r="B6" s="45"/>
      <c r="C6" s="50">
        <v>865.66000000000008</v>
      </c>
      <c r="D6" s="50">
        <v>1178.51</v>
      </c>
      <c r="E6" s="50">
        <v>2649.09</v>
      </c>
      <c r="F6" s="50">
        <v>1630.4899999999998</v>
      </c>
      <c r="G6" s="50">
        <v>891</v>
      </c>
      <c r="H6" s="50">
        <v>426</v>
      </c>
      <c r="I6" s="50">
        <v>1261</v>
      </c>
      <c r="J6" s="50">
        <v>443</v>
      </c>
      <c r="K6" s="50">
        <v>720</v>
      </c>
      <c r="L6" s="50">
        <v>1926</v>
      </c>
      <c r="M6" s="50">
        <v>0</v>
      </c>
      <c r="N6" s="50">
        <v>0</v>
      </c>
      <c r="O6" s="50">
        <f t="shared" ref="O6:O9" si="0">SUM(C6:N6)</f>
        <v>11990.75</v>
      </c>
      <c r="P6" s="85">
        <f>AVERAGE(C6:K6)</f>
        <v>1118.3055555555557</v>
      </c>
    </row>
    <row r="7" spans="1:16" ht="14.25" customHeight="1" x14ac:dyDescent="0.3">
      <c r="A7" s="13" t="s">
        <v>16</v>
      </c>
      <c r="B7" s="45"/>
      <c r="C7" s="50">
        <v>0</v>
      </c>
      <c r="D7" s="50"/>
      <c r="E7" s="50">
        <v>0</v>
      </c>
      <c r="F7" s="50">
        <v>3000</v>
      </c>
      <c r="G7" s="50"/>
      <c r="H7" s="50">
        <v>3000</v>
      </c>
      <c r="I7" s="50"/>
      <c r="J7" s="50"/>
      <c r="K7" s="50"/>
      <c r="L7" s="50">
        <v>3000</v>
      </c>
      <c r="M7" s="50">
        <v>0</v>
      </c>
      <c r="N7" s="50"/>
      <c r="O7" s="50">
        <f t="shared" si="0"/>
        <v>9000</v>
      </c>
    </row>
    <row r="8" spans="1:16" ht="13.5" customHeight="1" x14ac:dyDescent="0.3">
      <c r="A8" s="13" t="s">
        <v>17</v>
      </c>
      <c r="B8" s="63"/>
      <c r="C8" s="50"/>
      <c r="D8" s="50"/>
      <c r="E8" s="50"/>
      <c r="F8" s="50">
        <v>1080</v>
      </c>
      <c r="G8" s="50"/>
      <c r="H8" s="50">
        <v>0</v>
      </c>
      <c r="I8" s="50"/>
      <c r="J8" s="50"/>
      <c r="K8" s="50"/>
      <c r="L8" s="50"/>
      <c r="M8" s="16"/>
      <c r="N8" s="16"/>
      <c r="O8" s="50">
        <f t="shared" si="0"/>
        <v>1080</v>
      </c>
    </row>
    <row r="9" spans="1:16" ht="15" customHeight="1" x14ac:dyDescent="0.3">
      <c r="A9" s="13" t="s">
        <v>18</v>
      </c>
      <c r="B9" s="63"/>
      <c r="C9" s="50">
        <v>471.05</v>
      </c>
      <c r="D9" s="50">
        <v>50</v>
      </c>
      <c r="E9" s="50">
        <v>18.009999999999998</v>
      </c>
      <c r="F9" s="50">
        <v>158</v>
      </c>
      <c r="G9" s="50">
        <v>604</v>
      </c>
      <c r="H9" s="50">
        <v>309</v>
      </c>
      <c r="I9" s="50">
        <v>316</v>
      </c>
      <c r="J9" s="50">
        <v>3</v>
      </c>
      <c r="K9" s="50">
        <v>146</v>
      </c>
      <c r="L9" s="50">
        <v>147</v>
      </c>
      <c r="M9" s="50">
        <v>0</v>
      </c>
      <c r="N9" s="50">
        <v>0</v>
      </c>
      <c r="O9" s="50">
        <f t="shared" si="0"/>
        <v>2222.06</v>
      </c>
      <c r="P9" s="85">
        <f>AVERAGE(C9:K9)</f>
        <v>230.5622222222222</v>
      </c>
    </row>
    <row r="10" spans="1:16" ht="15" customHeight="1" x14ac:dyDescent="0.3">
      <c r="A10" s="13" t="s">
        <v>19</v>
      </c>
      <c r="B10" s="1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16"/>
      <c r="N10" s="16"/>
      <c r="O10" s="50"/>
      <c r="P10" s="86">
        <f>SUM(P5:P9)</f>
        <v>3232.867777777778</v>
      </c>
    </row>
    <row r="11" spans="1:16" ht="15.75" customHeight="1" x14ac:dyDescent="0.3">
      <c r="A11" s="10"/>
      <c r="B11" s="1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16"/>
      <c r="N11" s="16"/>
      <c r="O11" s="50"/>
    </row>
    <row r="12" spans="1:16" ht="15" customHeight="1" x14ac:dyDescent="0.3">
      <c r="A12" s="9" t="s">
        <v>20</v>
      </c>
      <c r="B12" s="10"/>
      <c r="C12" s="50">
        <f>SUM(C5:C10)</f>
        <v>4278.71</v>
      </c>
      <c r="D12" s="50">
        <f t="shared" ref="D12:K12" si="1">SUM(D5:D10)</f>
        <v>2361.5100000000002</v>
      </c>
      <c r="E12" s="50">
        <f t="shared" ref="E12" si="2">SUM(E5:E10)</f>
        <v>5576.1</v>
      </c>
      <c r="F12" s="50">
        <f t="shared" si="1"/>
        <v>6828.49</v>
      </c>
      <c r="G12" s="50">
        <f t="shared" si="1"/>
        <v>2082</v>
      </c>
      <c r="H12" s="50">
        <f t="shared" si="1"/>
        <v>6518</v>
      </c>
      <c r="I12" s="50">
        <f t="shared" si="1"/>
        <v>4072</v>
      </c>
      <c r="J12" s="50">
        <f t="shared" si="1"/>
        <v>1504</v>
      </c>
      <c r="K12" s="50">
        <f t="shared" si="1"/>
        <v>2955</v>
      </c>
      <c r="L12" s="50">
        <f>SUM(L5:L10)</f>
        <v>7047</v>
      </c>
      <c r="M12" s="50">
        <f>SUM(M5:M10)</f>
        <v>0</v>
      </c>
      <c r="N12" s="50">
        <f>SUM(N5:N10)</f>
        <v>0</v>
      </c>
      <c r="O12" s="65">
        <f>SUM(C12:N12)</f>
        <v>43222.81</v>
      </c>
      <c r="P12" s="85">
        <f>AVERAGE(C12:K12)</f>
        <v>4019.534444444444</v>
      </c>
    </row>
    <row r="13" spans="1:16" s="38" customFormat="1" ht="15.75" customHeight="1" x14ac:dyDescent="0.3">
      <c r="A13" s="51" t="s">
        <v>21</v>
      </c>
      <c r="B13" s="35"/>
      <c r="C13" s="50">
        <v>2500</v>
      </c>
      <c r="D13" s="50">
        <v>11</v>
      </c>
      <c r="E13" s="50">
        <v>1926.1699999999998</v>
      </c>
      <c r="F13" s="50">
        <v>6232.7000000000007</v>
      </c>
      <c r="G13" s="50">
        <v>3712</v>
      </c>
      <c r="H13" s="50">
        <v>1996</v>
      </c>
      <c r="I13" s="50">
        <v>2721</v>
      </c>
      <c r="J13" s="50">
        <v>870</v>
      </c>
      <c r="K13" s="50">
        <v>2367</v>
      </c>
      <c r="L13" s="50">
        <v>1962</v>
      </c>
      <c r="M13" s="50">
        <v>0</v>
      </c>
      <c r="N13" s="50">
        <v>0</v>
      </c>
      <c r="O13" s="50">
        <f t="shared" ref="O13:O19" si="3">SUM(C13:N13)</f>
        <v>24297.870000000003</v>
      </c>
      <c r="P13" s="85">
        <f>AVERAGE(C13:K13)</f>
        <v>2481.7633333333338</v>
      </c>
    </row>
    <row r="14" spans="1:16" s="38" customFormat="1" ht="13.5" customHeight="1" x14ac:dyDescent="0.3">
      <c r="A14" s="51" t="s">
        <v>22</v>
      </c>
      <c r="B14" s="35"/>
      <c r="C14" s="50">
        <f t="shared" ref="C14:N14" si="4">C12-C13</f>
        <v>1778.71</v>
      </c>
      <c r="D14" s="50">
        <f t="shared" si="4"/>
        <v>2350.5100000000002</v>
      </c>
      <c r="E14" s="50">
        <f t="shared" ref="E14" si="5">E12-E13</f>
        <v>3649.9300000000003</v>
      </c>
      <c r="F14" s="50">
        <f t="shared" si="4"/>
        <v>595.78999999999905</v>
      </c>
      <c r="G14" s="50">
        <f t="shared" si="4"/>
        <v>-1630</v>
      </c>
      <c r="H14" s="50">
        <f t="shared" si="4"/>
        <v>4522</v>
      </c>
      <c r="I14" s="50">
        <f t="shared" si="4"/>
        <v>1351</v>
      </c>
      <c r="J14" s="50">
        <f t="shared" si="4"/>
        <v>634</v>
      </c>
      <c r="K14" s="50">
        <f t="shared" si="4"/>
        <v>588</v>
      </c>
      <c r="L14" s="50">
        <f t="shared" si="4"/>
        <v>5085</v>
      </c>
      <c r="M14" s="50">
        <f t="shared" si="4"/>
        <v>0</v>
      </c>
      <c r="N14" s="50">
        <f t="shared" si="4"/>
        <v>0</v>
      </c>
      <c r="O14" s="50">
        <f t="shared" si="3"/>
        <v>18924.939999999999</v>
      </c>
      <c r="P14" s="85">
        <f t="shared" ref="P14:P17" si="6">AVERAGE(C14:K14)</f>
        <v>1537.7711111111109</v>
      </c>
    </row>
    <row r="15" spans="1:16" s="38" customFormat="1" ht="14.25" customHeight="1" x14ac:dyDescent="0.3">
      <c r="A15" s="51" t="s">
        <v>23</v>
      </c>
      <c r="B15" s="54"/>
      <c r="C15" s="50">
        <f t="shared" ref="C15:N15" si="7">SUM(C28:C42)</f>
        <v>1223.29</v>
      </c>
      <c r="D15" s="50">
        <f t="shared" si="7"/>
        <v>2452.8200000000002</v>
      </c>
      <c r="E15" s="50">
        <f t="shared" ref="E15" si="8">SUM(E28:E42)</f>
        <v>2304.1999999999998</v>
      </c>
      <c r="F15" s="50">
        <f t="shared" si="7"/>
        <v>1963.1499999999999</v>
      </c>
      <c r="G15" s="50">
        <f t="shared" si="7"/>
        <v>1922</v>
      </c>
      <c r="H15" s="50">
        <f t="shared" si="7"/>
        <v>1397</v>
      </c>
      <c r="I15" s="50">
        <f t="shared" si="7"/>
        <v>2204</v>
      </c>
      <c r="J15" s="50">
        <f t="shared" si="7"/>
        <v>3292</v>
      </c>
      <c r="K15" s="50">
        <f t="shared" si="7"/>
        <v>2070</v>
      </c>
      <c r="L15" s="50">
        <f t="shared" si="7"/>
        <v>2303</v>
      </c>
      <c r="M15" s="50">
        <f t="shared" si="7"/>
        <v>0</v>
      </c>
      <c r="N15" s="50">
        <f t="shared" si="7"/>
        <v>0</v>
      </c>
      <c r="O15" s="50">
        <f t="shared" si="3"/>
        <v>21131.46</v>
      </c>
      <c r="P15" s="85">
        <f t="shared" si="6"/>
        <v>2092.0511111111109</v>
      </c>
    </row>
    <row r="16" spans="1:16" s="38" customFormat="1" ht="14.25" customHeight="1" x14ac:dyDescent="0.3">
      <c r="A16" s="60" t="s">
        <v>24</v>
      </c>
      <c r="B16" s="54"/>
      <c r="C16" s="50">
        <f t="shared" ref="C16:N16" si="9">SUM(C25:C42)</f>
        <v>3723.29</v>
      </c>
      <c r="D16" s="50">
        <f t="shared" si="9"/>
        <v>2463.8200000000002</v>
      </c>
      <c r="E16" s="50">
        <f t="shared" ref="E16" si="10">SUM(E25:E42)</f>
        <v>4230.37</v>
      </c>
      <c r="F16" s="50">
        <f t="shared" si="9"/>
        <v>8195.85</v>
      </c>
      <c r="G16" s="50">
        <f t="shared" si="9"/>
        <v>5634</v>
      </c>
      <c r="H16" s="50">
        <f t="shared" si="9"/>
        <v>3393</v>
      </c>
      <c r="I16" s="50">
        <f t="shared" si="9"/>
        <v>4925</v>
      </c>
      <c r="J16" s="50">
        <f t="shared" si="9"/>
        <v>4162</v>
      </c>
      <c r="K16" s="50">
        <f t="shared" si="9"/>
        <v>4437</v>
      </c>
      <c r="L16" s="50">
        <f t="shared" si="9"/>
        <v>4265</v>
      </c>
      <c r="M16" s="50">
        <f t="shared" si="9"/>
        <v>0</v>
      </c>
      <c r="N16" s="50">
        <f t="shared" si="9"/>
        <v>0</v>
      </c>
      <c r="O16" s="65">
        <f t="shared" si="3"/>
        <v>45429.33</v>
      </c>
      <c r="P16" s="86">
        <f t="shared" si="6"/>
        <v>4573.8144444444442</v>
      </c>
    </row>
    <row r="17" spans="1:16" s="38" customFormat="1" ht="13.5" customHeight="1" x14ac:dyDescent="0.3">
      <c r="A17" s="51" t="s">
        <v>25</v>
      </c>
      <c r="B17" s="54"/>
      <c r="C17" s="50">
        <f t="shared" ref="C17:N17" si="11">C14-C15</f>
        <v>555.42000000000007</v>
      </c>
      <c r="D17" s="50">
        <f t="shared" si="11"/>
        <v>-102.30999999999995</v>
      </c>
      <c r="E17" s="50">
        <f t="shared" ref="E17" si="12">E14-E15</f>
        <v>1345.7300000000005</v>
      </c>
      <c r="F17" s="50">
        <f t="shared" si="11"/>
        <v>-1367.3600000000008</v>
      </c>
      <c r="G17" s="50">
        <f t="shared" si="11"/>
        <v>-3552</v>
      </c>
      <c r="H17" s="50">
        <f t="shared" si="11"/>
        <v>3125</v>
      </c>
      <c r="I17" s="50">
        <f t="shared" si="11"/>
        <v>-853</v>
      </c>
      <c r="J17" s="50">
        <f t="shared" si="11"/>
        <v>-2658</v>
      </c>
      <c r="K17" s="50">
        <f t="shared" si="11"/>
        <v>-1482</v>
      </c>
      <c r="L17" s="50">
        <f t="shared" si="11"/>
        <v>2782</v>
      </c>
      <c r="M17" s="50">
        <f t="shared" si="11"/>
        <v>0</v>
      </c>
      <c r="N17" s="50">
        <f t="shared" si="11"/>
        <v>0</v>
      </c>
      <c r="O17" s="65">
        <f t="shared" si="3"/>
        <v>-2206.5200000000004</v>
      </c>
      <c r="P17" s="85">
        <f t="shared" si="6"/>
        <v>-554.28000000000009</v>
      </c>
    </row>
    <row r="18" spans="1:16" s="38" customFormat="1" ht="13.5" customHeight="1" x14ac:dyDescent="0.3">
      <c r="A18" s="51" t="s">
        <v>26</v>
      </c>
      <c r="B18" s="54"/>
      <c r="C18" s="50">
        <f>SUM(B20+C17)</f>
        <v>13344.99</v>
      </c>
      <c r="D18" s="50">
        <f t="shared" ref="D18:N18" si="13">SUM(C18+D17)</f>
        <v>13242.68</v>
      </c>
      <c r="E18" s="50">
        <f t="shared" si="13"/>
        <v>14588.41</v>
      </c>
      <c r="F18" s="50">
        <f t="shared" si="13"/>
        <v>13221.05</v>
      </c>
      <c r="G18" s="50">
        <f t="shared" si="13"/>
        <v>9669.0499999999993</v>
      </c>
      <c r="H18" s="50">
        <f t="shared" si="13"/>
        <v>12794.05</v>
      </c>
      <c r="I18" s="50">
        <f t="shared" si="13"/>
        <v>11941.05</v>
      </c>
      <c r="J18" s="50">
        <f t="shared" si="13"/>
        <v>9283.0499999999993</v>
      </c>
      <c r="K18" s="50">
        <f t="shared" si="13"/>
        <v>7801.0499999999993</v>
      </c>
      <c r="L18" s="50">
        <f t="shared" si="13"/>
        <v>10583.05</v>
      </c>
      <c r="M18" s="50"/>
      <c r="N18" s="50">
        <f t="shared" si="13"/>
        <v>0</v>
      </c>
      <c r="O18" s="50"/>
    </row>
    <row r="19" spans="1:16" s="38" customFormat="1" ht="15" hidden="1" customHeight="1" x14ac:dyDescent="0.3">
      <c r="A19" s="34" t="s">
        <v>26</v>
      </c>
      <c r="B19" s="36"/>
      <c r="C19" s="50">
        <f>SUM(B20+C17)</f>
        <v>13344.99</v>
      </c>
      <c r="D19" s="50">
        <f>SUM(C20+D17)</f>
        <v>13242.59</v>
      </c>
      <c r="E19" s="50">
        <f>SUM(D20+E17)</f>
        <v>14292.670000000002</v>
      </c>
      <c r="F19" s="50" t="s">
        <v>27</v>
      </c>
      <c r="G19" s="50"/>
      <c r="H19" s="50"/>
      <c r="I19" s="50"/>
      <c r="J19" s="50"/>
      <c r="K19" s="50"/>
      <c r="L19" s="50"/>
      <c r="M19" s="37"/>
      <c r="N19" s="37"/>
      <c r="O19" s="50">
        <f t="shared" si="3"/>
        <v>40880.25</v>
      </c>
    </row>
    <row r="20" spans="1:16" s="38" customFormat="1" ht="12.75" customHeight="1" x14ac:dyDescent="0.3">
      <c r="A20" s="51" t="s">
        <v>28</v>
      </c>
      <c r="B20" s="50">
        <v>12789.57</v>
      </c>
      <c r="C20" s="50">
        <v>13344.9</v>
      </c>
      <c r="D20" s="50">
        <v>12946.94</v>
      </c>
      <c r="E20" s="50">
        <v>14597.630000000001</v>
      </c>
      <c r="F20" s="50">
        <v>12863.28</v>
      </c>
      <c r="G20" s="50">
        <v>13617</v>
      </c>
      <c r="H20" s="50">
        <v>11446</v>
      </c>
      <c r="I20" s="50">
        <v>13050</v>
      </c>
      <c r="J20" s="50">
        <v>8999</v>
      </c>
      <c r="K20" s="50">
        <v>7355</v>
      </c>
      <c r="L20" s="50">
        <v>10138</v>
      </c>
      <c r="M20" s="50">
        <v>0</v>
      </c>
      <c r="N20" s="50">
        <v>0</v>
      </c>
      <c r="O20" s="50"/>
    </row>
    <row r="21" spans="1:16" s="38" customFormat="1" ht="15.75" customHeight="1" x14ac:dyDescent="0.3">
      <c r="A21" s="59" t="s">
        <v>29</v>
      </c>
      <c r="B21" s="75">
        <v>12210</v>
      </c>
      <c r="C21" s="50"/>
      <c r="D21" s="50"/>
      <c r="E21" s="50">
        <v>0</v>
      </c>
      <c r="F21" s="50"/>
      <c r="G21" s="50"/>
      <c r="H21" s="50">
        <v>0</v>
      </c>
      <c r="I21" s="50"/>
      <c r="J21" s="50"/>
      <c r="K21" s="50"/>
      <c r="L21" s="50">
        <v>12595</v>
      </c>
      <c r="M21" s="41"/>
      <c r="N21" s="40"/>
      <c r="O21" s="50"/>
    </row>
    <row r="22" spans="1:16" s="38" customFormat="1" ht="15.75" customHeight="1" x14ac:dyDescent="0.3">
      <c r="A22" s="35"/>
      <c r="B22" s="35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36"/>
      <c r="N22" s="36"/>
      <c r="O22" s="50"/>
    </row>
    <row r="23" spans="1:16" s="38" customFormat="1" ht="15" customHeight="1" x14ac:dyDescent="0.3">
      <c r="A23" s="51" t="s">
        <v>30</v>
      </c>
      <c r="B23" s="35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37"/>
      <c r="N23" s="39"/>
      <c r="O23" s="50"/>
    </row>
    <row r="24" spans="1:16" s="38" customFormat="1" ht="17.25" customHeight="1" x14ac:dyDescent="0.3">
      <c r="A24" s="51" t="s">
        <v>31</v>
      </c>
      <c r="B24" s="35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37"/>
      <c r="N24" s="39"/>
      <c r="O24" s="50"/>
    </row>
    <row r="25" spans="1:16" s="38" customFormat="1" ht="16.5" customHeight="1" x14ac:dyDescent="0.3">
      <c r="A25" s="52" t="s">
        <v>32</v>
      </c>
      <c r="B25" s="35"/>
      <c r="C25" s="50">
        <v>2500</v>
      </c>
      <c r="D25" s="50">
        <v>11</v>
      </c>
      <c r="E25" s="50">
        <v>1926.1699999999998</v>
      </c>
      <c r="F25" s="50">
        <v>6232.7000000000007</v>
      </c>
      <c r="G25" s="50">
        <v>3712</v>
      </c>
      <c r="H25" s="50">
        <v>1996</v>
      </c>
      <c r="I25" s="50">
        <v>2721</v>
      </c>
      <c r="J25" s="50">
        <v>870</v>
      </c>
      <c r="K25" s="50">
        <v>2367</v>
      </c>
      <c r="L25" s="50">
        <v>1962</v>
      </c>
      <c r="M25" s="50">
        <v>0</v>
      </c>
      <c r="N25" s="50">
        <v>0</v>
      </c>
      <c r="O25" s="65">
        <f t="shared" ref="O25" si="14">SUM(C25:N25)</f>
        <v>24297.870000000003</v>
      </c>
    </row>
    <row r="26" spans="1:16" s="38" customFormat="1" ht="14.25" customHeight="1" x14ac:dyDescent="0.3">
      <c r="A26" s="52"/>
      <c r="B26" s="35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37"/>
      <c r="N26" s="37"/>
      <c r="O26" s="37"/>
    </row>
    <row r="27" spans="1:16" s="38" customFormat="1" ht="15" customHeight="1" x14ac:dyDescent="0.3">
      <c r="A27" s="51" t="s">
        <v>34</v>
      </c>
      <c r="B27" s="41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41"/>
      <c r="N27" s="41"/>
      <c r="O27" s="50"/>
    </row>
    <row r="28" spans="1:16" s="38" customFormat="1" ht="15.75" customHeight="1" x14ac:dyDescent="0.3">
      <c r="A28" s="52" t="s">
        <v>35</v>
      </c>
      <c r="B28" s="35"/>
      <c r="C28" s="50">
        <v>151.1</v>
      </c>
      <c r="D28" s="50">
        <v>98.86</v>
      </c>
      <c r="E28" s="50">
        <v>184.00000000000003</v>
      </c>
      <c r="F28" s="50">
        <v>105.44999999999999</v>
      </c>
      <c r="G28" s="50">
        <v>148</v>
      </c>
      <c r="H28" s="50">
        <v>120</v>
      </c>
      <c r="I28" s="50">
        <v>107</v>
      </c>
      <c r="J28" s="50">
        <v>62</v>
      </c>
      <c r="K28" s="50">
        <v>86</v>
      </c>
      <c r="L28" s="50">
        <v>123</v>
      </c>
      <c r="M28" s="50">
        <v>0</v>
      </c>
      <c r="N28" s="50">
        <v>0</v>
      </c>
      <c r="O28" s="50">
        <f t="shared" ref="O28:O32" si="15">SUM(C28:N28)</f>
        <v>1185.4100000000001</v>
      </c>
    </row>
    <row r="29" spans="1:16" s="38" customFormat="1" ht="15.75" customHeight="1" x14ac:dyDescent="0.3">
      <c r="A29" s="52" t="s">
        <v>36</v>
      </c>
      <c r="B29" s="35"/>
      <c r="C29" s="50">
        <v>215.27</v>
      </c>
      <c r="D29" s="50">
        <v>185.32</v>
      </c>
      <c r="E29" s="50">
        <v>175.46</v>
      </c>
      <c r="F29" s="50">
        <v>179.72</v>
      </c>
      <c r="G29" s="50">
        <v>180</v>
      </c>
      <c r="H29" s="50">
        <v>180</v>
      </c>
      <c r="I29" s="50">
        <v>180</v>
      </c>
      <c r="J29" s="50">
        <v>180</v>
      </c>
      <c r="K29" s="50">
        <v>180</v>
      </c>
      <c r="L29" s="50">
        <v>180</v>
      </c>
      <c r="M29" s="50">
        <v>0</v>
      </c>
      <c r="N29" s="50">
        <v>0</v>
      </c>
      <c r="O29" s="50">
        <f t="shared" si="15"/>
        <v>1835.77</v>
      </c>
    </row>
    <row r="30" spans="1:16" s="38" customFormat="1" ht="15.75" customHeight="1" x14ac:dyDescent="0.3">
      <c r="A30" s="52" t="s">
        <v>37</v>
      </c>
      <c r="B30" s="35"/>
      <c r="C30" s="50">
        <v>58.15</v>
      </c>
      <c r="D30" s="50">
        <v>0</v>
      </c>
      <c r="E30" s="50">
        <v>336.25</v>
      </c>
      <c r="F30" s="50">
        <v>35</v>
      </c>
      <c r="G30" s="50">
        <v>30</v>
      </c>
      <c r="H30" s="50">
        <v>22</v>
      </c>
      <c r="I30" s="50">
        <v>0</v>
      </c>
      <c r="J30" s="50">
        <v>203</v>
      </c>
      <c r="K30" s="50">
        <v>100</v>
      </c>
      <c r="L30" s="50">
        <v>234</v>
      </c>
      <c r="M30" s="50">
        <v>0</v>
      </c>
      <c r="N30" s="50">
        <v>0</v>
      </c>
      <c r="O30" s="50">
        <f t="shared" si="15"/>
        <v>1018.4</v>
      </c>
    </row>
    <row r="31" spans="1:16" s="38" customFormat="1" ht="15.75" customHeight="1" x14ac:dyDescent="0.3">
      <c r="A31" s="52" t="s">
        <v>38</v>
      </c>
      <c r="B31" s="35"/>
      <c r="C31" s="50">
        <v>0</v>
      </c>
      <c r="D31" s="50">
        <v>1400</v>
      </c>
      <c r="E31" s="50">
        <v>700</v>
      </c>
      <c r="F31" s="50">
        <v>700</v>
      </c>
      <c r="G31" s="50">
        <v>700</v>
      </c>
      <c r="H31" s="50">
        <v>700</v>
      </c>
      <c r="I31" s="50">
        <v>700</v>
      </c>
      <c r="J31" s="50">
        <v>700</v>
      </c>
      <c r="K31" s="50">
        <v>700</v>
      </c>
      <c r="L31" s="50">
        <v>700</v>
      </c>
      <c r="M31" s="50">
        <v>0</v>
      </c>
      <c r="N31" s="50">
        <v>0</v>
      </c>
      <c r="O31" s="50">
        <f t="shared" si="15"/>
        <v>7000</v>
      </c>
    </row>
    <row r="32" spans="1:16" s="38" customFormat="1" ht="15.75" customHeight="1" x14ac:dyDescent="0.3">
      <c r="A32" s="53" t="s">
        <v>82</v>
      </c>
      <c r="B32" s="35"/>
      <c r="C32" s="50">
        <v>26.08</v>
      </c>
      <c r="D32" s="50">
        <v>34.15</v>
      </c>
      <c r="E32" s="50">
        <v>109.94999999999999</v>
      </c>
      <c r="F32" s="50">
        <v>123.38000000000001</v>
      </c>
      <c r="G32" s="50">
        <v>45</v>
      </c>
      <c r="H32" s="50">
        <v>15</v>
      </c>
      <c r="I32" s="50">
        <v>37</v>
      </c>
      <c r="J32" s="50">
        <v>24</v>
      </c>
      <c r="K32" s="50">
        <v>25</v>
      </c>
      <c r="L32" s="50">
        <v>33</v>
      </c>
      <c r="M32" s="36">
        <v>0</v>
      </c>
      <c r="N32" s="36">
        <v>0</v>
      </c>
      <c r="O32" s="50">
        <f t="shared" si="15"/>
        <v>472.56</v>
      </c>
    </row>
    <row r="33" spans="1:15" s="38" customFormat="1" ht="13.5" customHeight="1" x14ac:dyDescent="0.3">
      <c r="A33" s="42"/>
      <c r="B33" s="4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39"/>
      <c r="N33" s="39"/>
      <c r="O33" s="65">
        <f>SUM(O28:O32)</f>
        <v>11512.14</v>
      </c>
    </row>
    <row r="34" spans="1:15" s="38" customFormat="1" ht="12.75" customHeight="1" x14ac:dyDescent="0.3">
      <c r="A34" s="53" t="s">
        <v>97</v>
      </c>
      <c r="B34" s="54"/>
      <c r="C34" s="50"/>
      <c r="D34" s="50"/>
      <c r="E34" s="50"/>
      <c r="F34" s="50"/>
      <c r="G34" s="50"/>
      <c r="H34" s="50"/>
      <c r="I34" s="50"/>
      <c r="J34" s="50">
        <v>1176</v>
      </c>
      <c r="K34" s="50"/>
      <c r="L34" s="50">
        <v>149</v>
      </c>
      <c r="M34" s="37"/>
      <c r="N34" s="37"/>
      <c r="O34" s="50"/>
    </row>
    <row r="35" spans="1:15" s="38" customFormat="1" ht="15.75" customHeight="1" x14ac:dyDescent="0.3">
      <c r="A35" s="59" t="s">
        <v>43</v>
      </c>
      <c r="B35" s="41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41"/>
      <c r="N35" s="41"/>
      <c r="O35" s="50"/>
    </row>
    <row r="36" spans="1:15" s="38" customFormat="1" ht="15.75" customHeight="1" x14ac:dyDescent="0.3">
      <c r="A36" s="52" t="s">
        <v>44</v>
      </c>
      <c r="B36" s="35"/>
      <c r="C36" s="50">
        <v>418.12</v>
      </c>
      <c r="D36" s="50">
        <v>491.69</v>
      </c>
      <c r="E36" s="50">
        <v>545.15</v>
      </c>
      <c r="F36" s="50">
        <v>468.77</v>
      </c>
      <c r="G36" s="50">
        <v>446</v>
      </c>
      <c r="H36" s="50">
        <v>142</v>
      </c>
      <c r="I36" s="50">
        <v>438</v>
      </c>
      <c r="J36" s="50">
        <v>590</v>
      </c>
      <c r="K36" s="50">
        <v>563</v>
      </c>
      <c r="L36" s="50">
        <v>513</v>
      </c>
      <c r="M36" s="56">
        <v>0</v>
      </c>
      <c r="N36" s="56">
        <v>0</v>
      </c>
      <c r="O36" s="50">
        <f t="shared" ref="O36:O40" si="16">SUM(C36:N36)</f>
        <v>4615.7299999999996</v>
      </c>
    </row>
    <row r="37" spans="1:15" s="38" customFormat="1" ht="15.75" customHeight="1" x14ac:dyDescent="0.3">
      <c r="A37" s="52" t="s">
        <v>45</v>
      </c>
      <c r="B37" s="35"/>
      <c r="C37" s="50">
        <v>118.8</v>
      </c>
      <c r="D37" s="50">
        <v>121.38</v>
      </c>
      <c r="E37" s="50">
        <v>131.97</v>
      </c>
      <c r="F37" s="50">
        <v>116.85</v>
      </c>
      <c r="G37" s="50">
        <v>112</v>
      </c>
      <c r="H37" s="50">
        <v>40</v>
      </c>
      <c r="I37" s="50">
        <v>113</v>
      </c>
      <c r="J37" s="50">
        <v>142</v>
      </c>
      <c r="K37" s="50">
        <v>188</v>
      </c>
      <c r="L37" s="50">
        <v>174</v>
      </c>
      <c r="M37" s="56">
        <v>0</v>
      </c>
      <c r="N37" s="56">
        <v>0</v>
      </c>
      <c r="O37" s="50">
        <f t="shared" si="16"/>
        <v>1258</v>
      </c>
    </row>
    <row r="38" spans="1:15" s="38" customFormat="1" ht="12.75" customHeight="1" x14ac:dyDescent="0.3">
      <c r="A38" s="52" t="s">
        <v>46</v>
      </c>
      <c r="B38" s="35"/>
      <c r="C38" s="50">
        <v>192.07</v>
      </c>
      <c r="D38" s="50">
        <v>121.42</v>
      </c>
      <c r="E38" s="50">
        <v>121.42</v>
      </c>
      <c r="F38" s="50">
        <v>121.42</v>
      </c>
      <c r="G38" s="50">
        <v>182</v>
      </c>
      <c r="H38" s="50">
        <v>121</v>
      </c>
      <c r="I38" s="50">
        <v>128</v>
      </c>
      <c r="J38" s="50">
        <v>128</v>
      </c>
      <c r="K38" s="50">
        <v>128</v>
      </c>
      <c r="L38" s="50">
        <v>127</v>
      </c>
      <c r="M38" s="56">
        <v>0</v>
      </c>
      <c r="N38" s="56">
        <v>0</v>
      </c>
      <c r="O38" s="50">
        <f t="shared" si="16"/>
        <v>1370.33</v>
      </c>
    </row>
    <row r="39" spans="1:15" s="38" customFormat="1" ht="12.75" customHeight="1" x14ac:dyDescent="0.3">
      <c r="A39" s="52" t="s">
        <v>47</v>
      </c>
      <c r="B39" s="35"/>
      <c r="C39" s="50">
        <v>18.7</v>
      </c>
      <c r="D39" s="50">
        <v>0</v>
      </c>
      <c r="E39" s="50">
        <v>0</v>
      </c>
      <c r="F39" s="50">
        <v>112.56</v>
      </c>
      <c r="G39" s="50">
        <v>54</v>
      </c>
      <c r="H39" s="50">
        <v>32</v>
      </c>
      <c r="I39" s="50">
        <v>125</v>
      </c>
      <c r="J39" s="50">
        <v>87</v>
      </c>
      <c r="K39" s="50">
        <v>100</v>
      </c>
      <c r="L39" s="50">
        <v>70</v>
      </c>
      <c r="M39" s="56">
        <v>0</v>
      </c>
      <c r="N39" s="56">
        <v>0</v>
      </c>
      <c r="O39" s="50">
        <f t="shared" si="16"/>
        <v>599.26</v>
      </c>
    </row>
    <row r="40" spans="1:15" s="38" customFormat="1" ht="12.75" customHeight="1" x14ac:dyDescent="0.3">
      <c r="A40" s="82" t="s">
        <v>85</v>
      </c>
      <c r="B40" s="54"/>
      <c r="C40" s="50">
        <v>25</v>
      </c>
      <c r="D40" s="56"/>
      <c r="E40" s="56"/>
      <c r="F40" s="57"/>
      <c r="G40" s="57">
        <v>25</v>
      </c>
      <c r="H40" s="57">
        <v>25</v>
      </c>
      <c r="I40" s="56">
        <v>25</v>
      </c>
      <c r="J40" s="56"/>
      <c r="K40" s="64"/>
      <c r="L40" s="37">
        <v>0</v>
      </c>
      <c r="M40" s="37"/>
      <c r="N40" s="37"/>
      <c r="O40" s="50">
        <f t="shared" si="16"/>
        <v>100</v>
      </c>
    </row>
    <row r="41" spans="1:15" s="38" customFormat="1" ht="12.75" customHeight="1" x14ac:dyDescent="0.3">
      <c r="A41" s="82"/>
      <c r="B41" s="54"/>
      <c r="C41" s="50"/>
      <c r="D41" s="56"/>
      <c r="E41" s="56"/>
      <c r="F41" s="57"/>
      <c r="G41" s="57"/>
      <c r="H41" s="57"/>
      <c r="I41" s="56"/>
      <c r="J41" s="56"/>
      <c r="K41" s="64"/>
      <c r="L41" s="37"/>
      <c r="M41" s="37"/>
      <c r="N41" s="37"/>
      <c r="O41" s="65">
        <f>SUM(O36:O40)</f>
        <v>7943.32</v>
      </c>
    </row>
    <row r="42" spans="1:15" s="38" customFormat="1" ht="13.5" customHeight="1" x14ac:dyDescent="0.3">
      <c r="A42" s="52" t="s">
        <v>48</v>
      </c>
      <c r="B42" s="54"/>
      <c r="C42" s="50"/>
      <c r="D42" s="56"/>
      <c r="E42" s="56"/>
      <c r="F42" s="57"/>
      <c r="G42" s="57"/>
      <c r="H42" s="58"/>
      <c r="I42" s="55">
        <v>351</v>
      </c>
      <c r="J42" s="56"/>
      <c r="K42" s="37"/>
      <c r="L42" s="37"/>
      <c r="M42" s="37"/>
      <c r="N42" s="37"/>
      <c r="O42" s="50">
        <f t="shared" ref="O42" si="17">SUM(C42:N42)</f>
        <v>351</v>
      </c>
    </row>
    <row r="43" spans="1:15" ht="15.75" customHeight="1" x14ac:dyDescent="0.3">
      <c r="A43" s="5"/>
      <c r="B43" s="10"/>
      <c r="C43" s="14"/>
      <c r="D43" s="15"/>
      <c r="E43" s="15"/>
      <c r="F43" s="16"/>
      <c r="G43" s="16"/>
      <c r="H43" s="16"/>
      <c r="I43" s="15"/>
      <c r="J43" s="77"/>
      <c r="K43" s="16"/>
      <c r="L43" s="16"/>
      <c r="M43" s="16"/>
      <c r="N43" s="16"/>
      <c r="O43" s="16"/>
    </row>
    <row r="44" spans="1:15" ht="15" customHeight="1" x14ac:dyDescent="0.3">
      <c r="A44" s="27"/>
      <c r="B44" s="27"/>
      <c r="C44" s="27"/>
      <c r="D44" s="27"/>
      <c r="E44" s="27"/>
      <c r="F44" s="27"/>
      <c r="G44" s="27"/>
      <c r="H44" s="27"/>
      <c r="I44" s="27"/>
      <c r="K44" s="27"/>
      <c r="L44" s="27"/>
      <c r="M44" s="27"/>
      <c r="N44" s="27"/>
      <c r="O44" s="27"/>
    </row>
    <row r="45" spans="1:15" ht="15" customHeigh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ht="15" customHeigh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 ht="15" customHeight="1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 ht="15" customHeight="1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 ht="15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 ht="15" customHeigh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 ht="15" customHeigh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1:15" ht="15" customHeigh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1:15" ht="15" customHeight="1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1:15" ht="15" customHeight="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1:15" ht="15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1:15" ht="15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1:15" ht="15" customHeight="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1:15" ht="1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1:15" ht="15" customHeight="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1:15" ht="15" customHeigh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1:15" ht="15" customHeigh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  <row r="62" spans="1:15" ht="15" customHeight="1" x14ac:dyDescent="0.3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</sheetData>
  <conditionalFormatting sqref="B21 E21 H21 K21 N21 K34">
    <cfRule type="cellIs" dxfId="2" priority="1" stopIfTrue="1" operator="lessThan">
      <formula>0</formula>
    </cfRule>
  </conditionalFormatting>
  <pageMargins left="0.25" right="0.25" top="0.75" bottom="0.75" header="0.3" footer="0.3"/>
  <pageSetup scale="73" orientation="landscape" r:id="rId1"/>
  <headerFoot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1"/>
  <sheetViews>
    <sheetView showGridLines="0" workbookViewId="0">
      <selection activeCell="L15" sqref="L15"/>
    </sheetView>
  </sheetViews>
  <sheetFormatPr defaultColWidth="8.88671875" defaultRowHeight="15" customHeight="1" x14ac:dyDescent="0.3"/>
  <cols>
    <col min="1" max="1" width="31.88671875" style="1" customWidth="1"/>
    <col min="2" max="2" width="11" style="1" customWidth="1"/>
    <col min="3" max="3" width="10.88671875" style="1" customWidth="1"/>
    <col min="4" max="4" width="10.6640625" style="1" customWidth="1"/>
    <col min="5" max="6" width="11" style="1" customWidth="1"/>
    <col min="7" max="7" width="9.88671875" style="1" customWidth="1"/>
    <col min="8" max="8" width="11" style="1" customWidth="1"/>
    <col min="9" max="9" width="11.5546875" style="1" customWidth="1"/>
    <col min="10" max="10" width="10.44140625" style="1" customWidth="1"/>
    <col min="11" max="11" width="10" style="1" customWidth="1"/>
    <col min="12" max="12" width="9.88671875" style="1" customWidth="1"/>
    <col min="13" max="13" width="11.44140625" style="1" customWidth="1"/>
    <col min="14" max="14" width="9.88671875" style="1" customWidth="1"/>
    <col min="15" max="15" width="13.33203125" style="1" customWidth="1"/>
    <col min="16" max="16" width="8.88671875" style="1" customWidth="1"/>
    <col min="17" max="16384" width="8.88671875" style="1"/>
  </cols>
  <sheetData>
    <row r="1" spans="1:16" ht="19.5" customHeight="1" x14ac:dyDescent="0.3">
      <c r="A1" s="2"/>
      <c r="B1" s="3"/>
      <c r="C1" s="4" t="s">
        <v>49</v>
      </c>
      <c r="D1" s="5"/>
      <c r="E1" s="5"/>
      <c r="F1" s="5"/>
      <c r="G1" s="5"/>
      <c r="H1" s="5"/>
      <c r="I1" s="6"/>
      <c r="J1" s="5"/>
      <c r="K1" s="5"/>
      <c r="L1" s="5"/>
      <c r="M1" s="5"/>
      <c r="N1" s="5"/>
      <c r="O1" s="5"/>
    </row>
    <row r="2" spans="1:16" ht="15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5.75" customHeight="1" x14ac:dyDescent="0.3">
      <c r="A3" s="3"/>
      <c r="B3" s="3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6" t="s">
        <v>10</v>
      </c>
      <c r="M3" s="7" t="s">
        <v>11</v>
      </c>
      <c r="N3" s="7" t="s">
        <v>12</v>
      </c>
      <c r="O3" s="8">
        <v>2023</v>
      </c>
    </row>
    <row r="4" spans="1:16" ht="15.75" customHeight="1" x14ac:dyDescent="0.3">
      <c r="A4" s="9" t="s">
        <v>13</v>
      </c>
      <c r="B4" s="10"/>
      <c r="C4" s="46"/>
      <c r="D4" s="47"/>
      <c r="E4" s="47"/>
      <c r="F4" s="48"/>
      <c r="G4" s="48"/>
      <c r="H4" s="48"/>
      <c r="I4" s="47"/>
      <c r="J4" s="47"/>
      <c r="K4" s="48"/>
      <c r="L4" s="12"/>
      <c r="M4" s="12"/>
      <c r="N4" s="12"/>
      <c r="O4" s="12"/>
    </row>
    <row r="5" spans="1:16" ht="17.25" customHeight="1" x14ac:dyDescent="0.3">
      <c r="A5" s="13" t="s">
        <v>14</v>
      </c>
      <c r="B5" s="45"/>
      <c r="C5" s="50">
        <v>2822</v>
      </c>
      <c r="D5" s="50">
        <v>1587</v>
      </c>
      <c r="E5" s="50">
        <v>4456</v>
      </c>
      <c r="F5" s="50">
        <v>1444</v>
      </c>
      <c r="G5" s="50">
        <v>1269</v>
      </c>
      <c r="H5" s="50">
        <v>2368</v>
      </c>
      <c r="I5" s="50">
        <v>2873</v>
      </c>
      <c r="J5" s="50">
        <v>5121</v>
      </c>
      <c r="K5" s="50">
        <v>2792</v>
      </c>
      <c r="L5" s="50">
        <v>2040</v>
      </c>
      <c r="M5" s="28">
        <v>2418.75</v>
      </c>
      <c r="N5" s="28">
        <v>838.23</v>
      </c>
      <c r="O5" s="50">
        <f>SUM(C5:N5)</f>
        <v>30028.98</v>
      </c>
      <c r="P5" s="85">
        <f>AVERAGE(C5:N5)</f>
        <v>2502.415</v>
      </c>
    </row>
    <row r="6" spans="1:16" ht="15.75" customHeight="1" x14ac:dyDescent="0.3">
      <c r="A6" s="13" t="s">
        <v>15</v>
      </c>
      <c r="B6" s="45"/>
      <c r="C6" s="50">
        <v>0</v>
      </c>
      <c r="D6" s="50">
        <v>131.81</v>
      </c>
      <c r="E6" s="50">
        <v>114.1</v>
      </c>
      <c r="F6" s="50">
        <v>684.49</v>
      </c>
      <c r="G6" s="50">
        <v>234.46</v>
      </c>
      <c r="H6" s="50">
        <v>891.09000000000015</v>
      </c>
      <c r="I6" s="50">
        <v>883.31999999999994</v>
      </c>
      <c r="J6" s="50">
        <v>1946.96</v>
      </c>
      <c r="K6" s="50">
        <v>504.55</v>
      </c>
      <c r="L6" s="50">
        <v>1185.71</v>
      </c>
      <c r="M6" s="50">
        <v>1128.17</v>
      </c>
      <c r="N6" s="50">
        <v>1043.03</v>
      </c>
      <c r="O6" s="50">
        <f t="shared" ref="O6:O9" si="0">SUM(C6:N6)</f>
        <v>8747.69</v>
      </c>
      <c r="P6" s="85">
        <f>AVERAGE(C6:N6)</f>
        <v>728.97416666666675</v>
      </c>
    </row>
    <row r="7" spans="1:16" ht="14.25" customHeight="1" x14ac:dyDescent="0.3">
      <c r="A7" s="13" t="s">
        <v>16</v>
      </c>
      <c r="B7" s="45"/>
      <c r="C7" s="50">
        <v>3000</v>
      </c>
      <c r="D7" s="50"/>
      <c r="E7" s="50"/>
      <c r="F7" s="50"/>
      <c r="G7" s="50"/>
      <c r="H7" s="50"/>
      <c r="I7" s="50"/>
      <c r="J7" s="50"/>
      <c r="K7" s="50"/>
      <c r="L7" s="50"/>
      <c r="M7" s="50">
        <v>3000</v>
      </c>
      <c r="N7" s="50"/>
      <c r="O7" s="50">
        <f t="shared" si="0"/>
        <v>6000</v>
      </c>
    </row>
    <row r="8" spans="1:16" ht="13.5" customHeight="1" x14ac:dyDescent="0.3">
      <c r="A8" s="13" t="s">
        <v>17</v>
      </c>
      <c r="B8" s="63"/>
      <c r="C8" s="50"/>
      <c r="D8" s="50"/>
      <c r="E8" s="50"/>
      <c r="F8" s="50"/>
      <c r="G8" s="50"/>
      <c r="H8" s="50">
        <v>925</v>
      </c>
      <c r="I8" s="50"/>
      <c r="J8" s="50"/>
      <c r="K8" s="50"/>
      <c r="L8" s="50"/>
      <c r="M8" s="16"/>
      <c r="N8" s="16"/>
      <c r="O8" s="50">
        <f t="shared" si="0"/>
        <v>925</v>
      </c>
    </row>
    <row r="9" spans="1:16" ht="15" customHeight="1" x14ac:dyDescent="0.3">
      <c r="A9" s="13" t="s">
        <v>18</v>
      </c>
      <c r="B9" s="63"/>
      <c r="C9" s="50">
        <v>247.37</v>
      </c>
      <c r="D9" s="50">
        <v>655</v>
      </c>
      <c r="E9" s="50">
        <v>129.69999999999999</v>
      </c>
      <c r="F9" s="50">
        <v>81.2</v>
      </c>
      <c r="G9" s="50">
        <v>375.15</v>
      </c>
      <c r="H9" s="50">
        <v>8.8000000000000007</v>
      </c>
      <c r="I9" s="50">
        <v>10.049999999999999</v>
      </c>
      <c r="J9" s="50">
        <v>257.23</v>
      </c>
      <c r="K9" s="50">
        <v>0</v>
      </c>
      <c r="L9" s="50">
        <v>108.23</v>
      </c>
      <c r="M9" s="50">
        <v>130.69</v>
      </c>
      <c r="N9" s="50">
        <v>112.4</v>
      </c>
      <c r="O9" s="50">
        <f t="shared" si="0"/>
        <v>2115.8200000000002</v>
      </c>
      <c r="P9" s="85">
        <f>AVERAGE(C9:N9)</f>
        <v>176.31833333333336</v>
      </c>
    </row>
    <row r="10" spans="1:16" ht="15" customHeight="1" x14ac:dyDescent="0.3">
      <c r="A10" s="13" t="s">
        <v>19</v>
      </c>
      <c r="B10" s="1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16"/>
      <c r="N10" s="16"/>
      <c r="O10" s="50"/>
      <c r="P10" s="86">
        <f>SUM(P5:P9)</f>
        <v>3407.7075</v>
      </c>
    </row>
    <row r="11" spans="1:16" ht="15.75" customHeight="1" x14ac:dyDescent="0.3">
      <c r="A11" s="10"/>
      <c r="B11" s="1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16"/>
      <c r="N11" s="16"/>
      <c r="O11" s="50"/>
    </row>
    <row r="12" spans="1:16" ht="15" customHeight="1" x14ac:dyDescent="0.3">
      <c r="A12" s="9" t="s">
        <v>20</v>
      </c>
      <c r="B12" s="10"/>
      <c r="C12" s="50">
        <f>SUM(C5:C10)</f>
        <v>6069.37</v>
      </c>
      <c r="D12" s="50">
        <f t="shared" ref="D12:K12" si="1">SUM(D5:D10)</f>
        <v>2373.81</v>
      </c>
      <c r="E12" s="50">
        <f t="shared" si="1"/>
        <v>4699.8</v>
      </c>
      <c r="F12" s="50">
        <f t="shared" si="1"/>
        <v>2209.6899999999996</v>
      </c>
      <c r="G12" s="50">
        <f t="shared" si="1"/>
        <v>1878.6100000000001</v>
      </c>
      <c r="H12" s="50">
        <f t="shared" si="1"/>
        <v>4192.8900000000003</v>
      </c>
      <c r="I12" s="50">
        <f t="shared" si="1"/>
        <v>3766.37</v>
      </c>
      <c r="J12" s="50">
        <f t="shared" si="1"/>
        <v>7325.1900000000005</v>
      </c>
      <c r="K12" s="50">
        <f t="shared" si="1"/>
        <v>3296.55</v>
      </c>
      <c r="L12" s="50">
        <f>SUM(L5:L10)</f>
        <v>3333.94</v>
      </c>
      <c r="M12" s="50">
        <f>SUM(M5:M10)</f>
        <v>6677.61</v>
      </c>
      <c r="N12" s="50">
        <f>SUM(N5:N10)</f>
        <v>1993.66</v>
      </c>
      <c r="O12" s="65">
        <f>SUM(C12:N12)</f>
        <v>47817.490000000005</v>
      </c>
      <c r="P12" s="85">
        <f>AVERAGE(C12:N12)</f>
        <v>3984.7908333333339</v>
      </c>
    </row>
    <row r="13" spans="1:16" s="38" customFormat="1" ht="15.75" customHeight="1" x14ac:dyDescent="0.3">
      <c r="A13" s="51" t="s">
        <v>21</v>
      </c>
      <c r="B13" s="35"/>
      <c r="C13" s="50">
        <v>1944.8</v>
      </c>
      <c r="D13" s="50">
        <v>523.95000000000005</v>
      </c>
      <c r="E13" s="50">
        <v>0</v>
      </c>
      <c r="F13" s="50">
        <v>3666.58</v>
      </c>
      <c r="G13" s="50">
        <v>1831.38</v>
      </c>
      <c r="H13" s="50">
        <v>2464.19</v>
      </c>
      <c r="I13" s="50">
        <v>1117.51</v>
      </c>
      <c r="J13" s="50">
        <v>8068.28</v>
      </c>
      <c r="K13" s="50">
        <v>1929.3400000000001</v>
      </c>
      <c r="L13" s="50">
        <v>0</v>
      </c>
      <c r="M13" s="50">
        <v>3449.4300000000003</v>
      </c>
      <c r="N13" s="50">
        <v>0</v>
      </c>
      <c r="O13" s="50">
        <f t="shared" ref="O13:O19" si="2">SUM(C13:N13)</f>
        <v>24995.46</v>
      </c>
      <c r="P13" s="85">
        <f t="shared" ref="P13:P17" si="3">AVERAGE(C13:N13)</f>
        <v>2082.9549999999999</v>
      </c>
    </row>
    <row r="14" spans="1:16" s="38" customFormat="1" ht="13.5" customHeight="1" x14ac:dyDescent="0.3">
      <c r="A14" s="51" t="s">
        <v>22</v>
      </c>
      <c r="B14" s="35"/>
      <c r="C14" s="50">
        <f t="shared" ref="C14:N14" si="4">C12-C13</f>
        <v>4124.57</v>
      </c>
      <c r="D14" s="50">
        <f t="shared" si="4"/>
        <v>1849.86</v>
      </c>
      <c r="E14" s="50">
        <f t="shared" si="4"/>
        <v>4699.8</v>
      </c>
      <c r="F14" s="50">
        <f t="shared" si="4"/>
        <v>-1456.8900000000003</v>
      </c>
      <c r="G14" s="50">
        <f t="shared" si="4"/>
        <v>47.230000000000018</v>
      </c>
      <c r="H14" s="50">
        <f t="shared" si="4"/>
        <v>1728.7000000000003</v>
      </c>
      <c r="I14" s="50">
        <f t="shared" si="4"/>
        <v>2648.8599999999997</v>
      </c>
      <c r="J14" s="50">
        <f t="shared" si="4"/>
        <v>-743.08999999999924</v>
      </c>
      <c r="K14" s="50">
        <f t="shared" si="4"/>
        <v>1367.21</v>
      </c>
      <c r="L14" s="50">
        <f t="shared" si="4"/>
        <v>3333.94</v>
      </c>
      <c r="M14" s="50">
        <f t="shared" si="4"/>
        <v>3228.1799999999994</v>
      </c>
      <c r="N14" s="50">
        <f t="shared" si="4"/>
        <v>1993.66</v>
      </c>
      <c r="O14" s="50">
        <f t="shared" si="2"/>
        <v>22822.03</v>
      </c>
      <c r="P14" s="85">
        <f t="shared" si="3"/>
        <v>1901.8358333333333</v>
      </c>
    </row>
    <row r="15" spans="1:16" s="38" customFormat="1" ht="14.25" customHeight="1" x14ac:dyDescent="0.3">
      <c r="A15" s="51" t="s">
        <v>23</v>
      </c>
      <c r="B15" s="54"/>
      <c r="C15" s="50">
        <f t="shared" ref="C15:N15" si="5">SUM(C28:C41)</f>
        <v>1343.93</v>
      </c>
      <c r="D15" s="50">
        <f t="shared" si="5"/>
        <v>1507.7800000000002</v>
      </c>
      <c r="E15" s="50">
        <f t="shared" si="5"/>
        <v>1270.26</v>
      </c>
      <c r="F15" s="50">
        <f t="shared" si="5"/>
        <v>1004.37</v>
      </c>
      <c r="G15" s="50">
        <f t="shared" si="5"/>
        <v>983.06000000000006</v>
      </c>
      <c r="H15" s="50">
        <f t="shared" si="5"/>
        <v>2056.1499999999996</v>
      </c>
      <c r="I15" s="50">
        <f t="shared" si="5"/>
        <v>1572.58</v>
      </c>
      <c r="J15" s="50">
        <f t="shared" si="5"/>
        <v>2086.5200000000004</v>
      </c>
      <c r="K15" s="50">
        <f t="shared" si="5"/>
        <v>1646.67</v>
      </c>
      <c r="L15" s="50">
        <f t="shared" si="5"/>
        <v>1975.21</v>
      </c>
      <c r="M15" s="50">
        <f t="shared" si="5"/>
        <v>1811.21</v>
      </c>
      <c r="N15" s="50">
        <f t="shared" si="5"/>
        <v>1645.96</v>
      </c>
      <c r="O15" s="50">
        <f t="shared" si="2"/>
        <v>18903.7</v>
      </c>
      <c r="P15" s="85">
        <f t="shared" si="3"/>
        <v>1575.3083333333334</v>
      </c>
    </row>
    <row r="16" spans="1:16" s="38" customFormat="1" ht="14.25" customHeight="1" x14ac:dyDescent="0.3">
      <c r="A16" s="60" t="s">
        <v>24</v>
      </c>
      <c r="B16" s="54"/>
      <c r="C16" s="50">
        <f t="shared" ref="C16:N16" si="6">SUM(C25:C41)</f>
        <v>3288.7299999999996</v>
      </c>
      <c r="D16" s="50">
        <f t="shared" si="6"/>
        <v>2031.7300000000002</v>
      </c>
      <c r="E16" s="50">
        <f t="shared" si="6"/>
        <v>1270.26</v>
      </c>
      <c r="F16" s="50">
        <f t="shared" si="6"/>
        <v>4670.95</v>
      </c>
      <c r="G16" s="50">
        <f t="shared" si="6"/>
        <v>2814.44</v>
      </c>
      <c r="H16" s="50">
        <f t="shared" si="6"/>
        <v>4520.34</v>
      </c>
      <c r="I16" s="50">
        <f t="shared" si="6"/>
        <v>2690.09</v>
      </c>
      <c r="J16" s="50">
        <f t="shared" si="6"/>
        <v>10154.799999999997</v>
      </c>
      <c r="K16" s="50">
        <f t="shared" si="6"/>
        <v>3576.01</v>
      </c>
      <c r="L16" s="50">
        <f t="shared" si="6"/>
        <v>1975.21</v>
      </c>
      <c r="M16" s="50">
        <f t="shared" si="6"/>
        <v>5260.21</v>
      </c>
      <c r="N16" s="50">
        <f t="shared" si="6"/>
        <v>1645.96</v>
      </c>
      <c r="O16" s="65">
        <f t="shared" si="2"/>
        <v>43898.729999999996</v>
      </c>
      <c r="P16" s="86">
        <f t="shared" si="3"/>
        <v>3658.2274999999995</v>
      </c>
    </row>
    <row r="17" spans="1:16" s="38" customFormat="1" ht="13.5" customHeight="1" x14ac:dyDescent="0.3">
      <c r="A17" s="51" t="s">
        <v>25</v>
      </c>
      <c r="B17" s="54"/>
      <c r="C17" s="50">
        <f t="shared" ref="C17:N17" si="7">C14-C15</f>
        <v>2780.6399999999994</v>
      </c>
      <c r="D17" s="50">
        <f t="shared" si="7"/>
        <v>342.0799999999997</v>
      </c>
      <c r="E17" s="50">
        <f t="shared" si="7"/>
        <v>3429.54</v>
      </c>
      <c r="F17" s="50">
        <f t="shared" si="7"/>
        <v>-2461.2600000000002</v>
      </c>
      <c r="G17" s="50">
        <f t="shared" si="7"/>
        <v>-935.83</v>
      </c>
      <c r="H17" s="50">
        <f t="shared" si="7"/>
        <v>-327.44999999999936</v>
      </c>
      <c r="I17" s="50">
        <f t="shared" si="7"/>
        <v>1076.2799999999997</v>
      </c>
      <c r="J17" s="50">
        <f t="shared" si="7"/>
        <v>-2829.6099999999997</v>
      </c>
      <c r="K17" s="50">
        <f t="shared" si="7"/>
        <v>-279.46000000000004</v>
      </c>
      <c r="L17" s="50">
        <f t="shared" si="7"/>
        <v>1358.73</v>
      </c>
      <c r="M17" s="50">
        <f t="shared" si="7"/>
        <v>1416.9699999999993</v>
      </c>
      <c r="N17" s="50">
        <f t="shared" si="7"/>
        <v>347.70000000000005</v>
      </c>
      <c r="O17" s="65">
        <f t="shared" si="2"/>
        <v>3918.329999999999</v>
      </c>
      <c r="P17" s="85">
        <f t="shared" si="3"/>
        <v>326.52749999999992</v>
      </c>
    </row>
    <row r="18" spans="1:16" s="38" customFormat="1" ht="13.5" customHeight="1" x14ac:dyDescent="0.3">
      <c r="A18" s="51" t="s">
        <v>26</v>
      </c>
      <c r="B18" s="54"/>
      <c r="C18" s="50">
        <f>SUM(B20+C17)</f>
        <v>11706.869999999999</v>
      </c>
      <c r="D18" s="50">
        <f t="shared" ref="D18:L18" si="8">SUM(C18+D17)</f>
        <v>12048.949999999999</v>
      </c>
      <c r="E18" s="50">
        <f t="shared" si="8"/>
        <v>15478.489999999998</v>
      </c>
      <c r="F18" s="50">
        <f t="shared" si="8"/>
        <v>13017.229999999998</v>
      </c>
      <c r="G18" s="50">
        <f t="shared" si="8"/>
        <v>12081.399999999998</v>
      </c>
      <c r="H18" s="50">
        <f t="shared" si="8"/>
        <v>11753.949999999999</v>
      </c>
      <c r="I18" s="50">
        <f t="shared" si="8"/>
        <v>12830.23</v>
      </c>
      <c r="J18" s="50">
        <f t="shared" si="8"/>
        <v>10000.619999999999</v>
      </c>
      <c r="K18" s="50">
        <f t="shared" si="8"/>
        <v>9721.16</v>
      </c>
      <c r="L18" s="50">
        <f t="shared" si="8"/>
        <v>11079.89</v>
      </c>
      <c r="M18" s="50">
        <f t="shared" ref="M18" si="9">SUM(L18+M17)</f>
        <v>12496.859999999999</v>
      </c>
      <c r="N18" s="50">
        <f t="shared" ref="N18" si="10">SUM(M18+N17)</f>
        <v>12844.56</v>
      </c>
      <c r="O18" s="50"/>
    </row>
    <row r="19" spans="1:16" s="38" customFormat="1" ht="15" hidden="1" customHeight="1" x14ac:dyDescent="0.3">
      <c r="A19" s="34" t="s">
        <v>26</v>
      </c>
      <c r="B19" s="36"/>
      <c r="C19" s="50">
        <f>SUM(B20+C17)</f>
        <v>11706.869999999999</v>
      </c>
      <c r="D19" s="50">
        <f>SUM(C20+D17)</f>
        <v>12048.73</v>
      </c>
      <c r="E19" s="50">
        <f>SUM(D20+E17)</f>
        <v>15662.779999999999</v>
      </c>
      <c r="F19" s="50" t="s">
        <v>27</v>
      </c>
      <c r="G19" s="50"/>
      <c r="H19" s="50"/>
      <c r="I19" s="50"/>
      <c r="J19" s="50"/>
      <c r="K19" s="50"/>
      <c r="L19" s="50"/>
      <c r="M19" s="37"/>
      <c r="N19" s="37"/>
      <c r="O19" s="50">
        <f t="shared" si="2"/>
        <v>39418.379999999997</v>
      </c>
    </row>
    <row r="20" spans="1:16" s="38" customFormat="1" ht="12.75" customHeight="1" x14ac:dyDescent="0.3">
      <c r="A20" s="51" t="s">
        <v>28</v>
      </c>
      <c r="B20" s="62">
        <v>8926.23</v>
      </c>
      <c r="C20" s="50">
        <v>11706.65</v>
      </c>
      <c r="D20" s="50">
        <v>12233.24</v>
      </c>
      <c r="E20" s="50">
        <v>15378.539999999999</v>
      </c>
      <c r="F20" s="50">
        <v>12885.93</v>
      </c>
      <c r="G20" s="50">
        <v>11777.2</v>
      </c>
      <c r="H20" s="50">
        <v>11795.82</v>
      </c>
      <c r="I20" s="50">
        <v>12449.7</v>
      </c>
      <c r="J20" s="50">
        <v>10067.18</v>
      </c>
      <c r="K20" s="50">
        <v>9761.23</v>
      </c>
      <c r="L20" s="50">
        <v>13996.98</v>
      </c>
      <c r="M20" s="50">
        <v>12540.869999999999</v>
      </c>
      <c r="N20" s="50">
        <v>12789.57</v>
      </c>
      <c r="O20" s="50"/>
    </row>
    <row r="21" spans="1:16" s="38" customFormat="1" ht="15.75" customHeight="1" x14ac:dyDescent="0.3">
      <c r="A21" s="59" t="s">
        <v>29</v>
      </c>
      <c r="B21" s="75">
        <v>12210</v>
      </c>
      <c r="C21" s="50"/>
      <c r="D21" s="50"/>
      <c r="E21" s="50">
        <v>15133</v>
      </c>
      <c r="F21" s="50"/>
      <c r="G21" s="50"/>
      <c r="H21" s="50">
        <v>13531</v>
      </c>
      <c r="I21" s="50"/>
      <c r="J21" s="50"/>
      <c r="K21" s="50"/>
      <c r="L21" s="50"/>
      <c r="M21" s="41"/>
      <c r="N21" s="40"/>
      <c r="O21" s="50"/>
    </row>
    <row r="22" spans="1:16" s="38" customFormat="1" ht="15.75" customHeight="1" x14ac:dyDescent="0.3">
      <c r="A22" s="35"/>
      <c r="B22" s="35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36"/>
      <c r="N22" s="36"/>
      <c r="O22" s="50"/>
    </row>
    <row r="23" spans="1:16" s="38" customFormat="1" ht="15" customHeight="1" x14ac:dyDescent="0.3">
      <c r="A23" s="51" t="s">
        <v>30</v>
      </c>
      <c r="B23" s="35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37"/>
      <c r="N23" s="39"/>
      <c r="O23" s="50"/>
    </row>
    <row r="24" spans="1:16" s="38" customFormat="1" ht="17.25" customHeight="1" x14ac:dyDescent="0.3">
      <c r="A24" s="51" t="s">
        <v>31</v>
      </c>
      <c r="B24" s="35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37"/>
      <c r="N24" s="39"/>
      <c r="O24" s="50"/>
    </row>
    <row r="25" spans="1:16" s="38" customFormat="1" ht="16.5" customHeight="1" x14ac:dyDescent="0.3">
      <c r="A25" s="52" t="s">
        <v>32</v>
      </c>
      <c r="B25" s="35"/>
      <c r="C25" s="50">
        <v>1944.8</v>
      </c>
      <c r="D25" s="50">
        <v>523.95000000000005</v>
      </c>
      <c r="E25" s="50">
        <v>0</v>
      </c>
      <c r="F25" s="50">
        <v>3666.58</v>
      </c>
      <c r="G25" s="50">
        <v>1831.38</v>
      </c>
      <c r="H25" s="50">
        <v>2464.19</v>
      </c>
      <c r="I25" s="50">
        <v>1117.51</v>
      </c>
      <c r="J25" s="50">
        <v>8068.28</v>
      </c>
      <c r="K25" s="50">
        <v>1929.3400000000001</v>
      </c>
      <c r="L25" s="50">
        <v>0</v>
      </c>
      <c r="M25" s="50">
        <v>3449</v>
      </c>
      <c r="N25" s="50">
        <v>0</v>
      </c>
      <c r="O25" s="65">
        <f t="shared" ref="O25" si="11">SUM(C25:N25)</f>
        <v>24995.03</v>
      </c>
    </row>
    <row r="26" spans="1:16" s="38" customFormat="1" ht="14.25" customHeight="1" x14ac:dyDescent="0.3">
      <c r="A26" s="52"/>
      <c r="B26" s="35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37"/>
      <c r="N26" s="37"/>
      <c r="O26" s="37"/>
    </row>
    <row r="27" spans="1:16" s="38" customFormat="1" ht="15" customHeight="1" x14ac:dyDescent="0.3">
      <c r="A27" s="51" t="s">
        <v>34</v>
      </c>
      <c r="B27" s="41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41"/>
      <c r="N27" s="41"/>
      <c r="O27" s="50"/>
    </row>
    <row r="28" spans="1:16" s="38" customFormat="1" ht="15.75" customHeight="1" x14ac:dyDescent="0.3">
      <c r="A28" s="52" t="s">
        <v>35</v>
      </c>
      <c r="B28" s="35"/>
      <c r="C28" s="50">
        <v>90</v>
      </c>
      <c r="D28" s="50">
        <v>79.650000000000006</v>
      </c>
      <c r="E28" s="50">
        <v>161.80000000000001</v>
      </c>
      <c r="F28" s="50">
        <v>94.1</v>
      </c>
      <c r="G28" s="50">
        <v>118.13</v>
      </c>
      <c r="H28" s="50">
        <v>91.62</v>
      </c>
      <c r="I28" s="50">
        <v>96.73</v>
      </c>
      <c r="J28" s="50">
        <v>169.33</v>
      </c>
      <c r="K28" s="50">
        <v>102.62</v>
      </c>
      <c r="L28" s="50">
        <v>346.11</v>
      </c>
      <c r="M28" s="50">
        <v>145.89000000000001</v>
      </c>
      <c r="N28" s="50">
        <v>117.85</v>
      </c>
      <c r="O28" s="50">
        <f t="shared" ref="O28:O32" si="12">SUM(C28:N28)</f>
        <v>1613.8300000000002</v>
      </c>
    </row>
    <row r="29" spans="1:16" s="38" customFormat="1" ht="15.75" customHeight="1" x14ac:dyDescent="0.3">
      <c r="A29" s="52" t="s">
        <v>36</v>
      </c>
      <c r="B29" s="35"/>
      <c r="C29" s="50">
        <v>180.8</v>
      </c>
      <c r="D29" s="50">
        <v>180.8</v>
      </c>
      <c r="E29" s="50">
        <v>183.46</v>
      </c>
      <c r="F29" s="50">
        <v>180.75</v>
      </c>
      <c r="G29" s="50">
        <v>180.75</v>
      </c>
      <c r="H29" s="50">
        <v>180.75</v>
      </c>
      <c r="I29" s="50">
        <v>180.75</v>
      </c>
      <c r="J29" s="50">
        <v>181.16</v>
      </c>
      <c r="K29" s="50">
        <v>181.16</v>
      </c>
      <c r="L29" s="50">
        <v>181.42</v>
      </c>
      <c r="M29" s="50">
        <v>181.42</v>
      </c>
      <c r="N29" s="50">
        <v>212.08</v>
      </c>
      <c r="O29" s="50">
        <f t="shared" si="12"/>
        <v>2205.3000000000002</v>
      </c>
    </row>
    <row r="30" spans="1:16" s="38" customFormat="1" ht="15.75" customHeight="1" x14ac:dyDescent="0.3">
      <c r="A30" s="52" t="s">
        <v>37</v>
      </c>
      <c r="B30" s="35"/>
      <c r="C30" s="50">
        <v>0</v>
      </c>
      <c r="D30" s="50">
        <v>15.94</v>
      </c>
      <c r="E30" s="50">
        <v>174.7</v>
      </c>
      <c r="F30" s="50">
        <v>0</v>
      </c>
      <c r="G30" s="50">
        <v>78.540000000000006</v>
      </c>
      <c r="H30" s="50">
        <v>37.17</v>
      </c>
      <c r="I30" s="50">
        <v>82.38</v>
      </c>
      <c r="J30" s="50">
        <v>19.14</v>
      </c>
      <c r="K30" s="50">
        <v>0</v>
      </c>
      <c r="L30" s="50">
        <v>46.68</v>
      </c>
      <c r="M30" s="50">
        <v>11.19</v>
      </c>
      <c r="N30" s="50">
        <v>6.15</v>
      </c>
      <c r="O30" s="50">
        <f t="shared" si="12"/>
        <v>471.89</v>
      </c>
    </row>
    <row r="31" spans="1:16" s="38" customFormat="1" ht="15.75" customHeight="1" x14ac:dyDescent="0.3">
      <c r="A31" s="52" t="s">
        <v>38</v>
      </c>
      <c r="B31" s="35"/>
      <c r="C31" s="50">
        <v>600</v>
      </c>
      <c r="D31" s="50">
        <v>600</v>
      </c>
      <c r="E31" s="50">
        <v>600</v>
      </c>
      <c r="F31" s="50">
        <v>600</v>
      </c>
      <c r="G31" s="50">
        <v>600</v>
      </c>
      <c r="H31" s="50">
        <v>700</v>
      </c>
      <c r="I31" s="50">
        <v>700</v>
      </c>
      <c r="J31" s="50">
        <v>700</v>
      </c>
      <c r="K31" s="50">
        <v>700</v>
      </c>
      <c r="L31" s="50">
        <v>700</v>
      </c>
      <c r="M31" s="50">
        <v>700</v>
      </c>
      <c r="N31" s="50">
        <v>700</v>
      </c>
      <c r="O31" s="50">
        <f t="shared" si="12"/>
        <v>7900</v>
      </c>
    </row>
    <row r="32" spans="1:16" s="38" customFormat="1" ht="15.75" customHeight="1" x14ac:dyDescent="0.3">
      <c r="A32" s="53" t="s">
        <v>82</v>
      </c>
      <c r="B32" s="35"/>
      <c r="C32" s="50">
        <v>0</v>
      </c>
      <c r="D32" s="50">
        <v>2.25</v>
      </c>
      <c r="E32" s="50">
        <v>52.28</v>
      </c>
      <c r="F32" s="50">
        <v>17.04</v>
      </c>
      <c r="G32" s="50">
        <v>5.64</v>
      </c>
      <c r="H32" s="50">
        <v>19.59</v>
      </c>
      <c r="I32" s="50">
        <v>44.12</v>
      </c>
      <c r="J32" s="50">
        <v>63.71</v>
      </c>
      <c r="K32" s="50">
        <v>37.36</v>
      </c>
      <c r="L32" s="50">
        <v>42.68</v>
      </c>
      <c r="M32" s="36">
        <v>47.65</v>
      </c>
      <c r="N32" s="36">
        <v>0</v>
      </c>
      <c r="O32" s="50">
        <f t="shared" si="12"/>
        <v>332.32</v>
      </c>
    </row>
    <row r="33" spans="1:15" s="38" customFormat="1" ht="13.5" customHeight="1" x14ac:dyDescent="0.3">
      <c r="A33" s="42"/>
      <c r="B33" s="43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39"/>
      <c r="N33" s="39"/>
      <c r="O33" s="65">
        <f>SUM(O28:O32)</f>
        <v>12523.34</v>
      </c>
    </row>
    <row r="34" spans="1:15" s="38" customFormat="1" ht="12.75" customHeight="1" x14ac:dyDescent="0.3">
      <c r="A34" s="53" t="s">
        <v>42</v>
      </c>
      <c r="B34" s="54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37"/>
      <c r="N34" s="37"/>
      <c r="O34" s="50"/>
    </row>
    <row r="35" spans="1:15" s="38" customFormat="1" ht="15.75" customHeight="1" x14ac:dyDescent="0.3">
      <c r="A35" s="59" t="s">
        <v>43</v>
      </c>
      <c r="B35" s="41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41"/>
      <c r="N35" s="41"/>
      <c r="O35" s="50"/>
    </row>
    <row r="36" spans="1:15" s="38" customFormat="1" ht="15.75" customHeight="1" x14ac:dyDescent="0.3">
      <c r="A36" s="52" t="s">
        <v>44</v>
      </c>
      <c r="B36" s="35"/>
      <c r="C36" s="50">
        <v>273.02</v>
      </c>
      <c r="D36" s="50">
        <v>448.2</v>
      </c>
      <c r="E36" s="50">
        <v>0</v>
      </c>
      <c r="F36" s="50">
        <v>0</v>
      </c>
      <c r="G36" s="50">
        <v>0</v>
      </c>
      <c r="H36" s="50">
        <v>319.8</v>
      </c>
      <c r="I36" s="50">
        <v>266.55</v>
      </c>
      <c r="J36" s="50">
        <v>606.38</v>
      </c>
      <c r="K36" s="50">
        <v>379.82</v>
      </c>
      <c r="L36" s="50">
        <v>423.13</v>
      </c>
      <c r="M36" s="56">
        <v>379.82</v>
      </c>
      <c r="N36" s="56">
        <v>383.16</v>
      </c>
      <c r="O36" s="50">
        <f t="shared" ref="O36:O39" si="13">SUM(C36:N36)</f>
        <v>3479.88</v>
      </c>
    </row>
    <row r="37" spans="1:15" s="38" customFormat="1" ht="15.75" customHeight="1" x14ac:dyDescent="0.3">
      <c r="A37" s="52" t="s">
        <v>45</v>
      </c>
      <c r="B37" s="35"/>
      <c r="C37" s="50">
        <v>46.97</v>
      </c>
      <c r="D37" s="50">
        <v>65.3</v>
      </c>
      <c r="E37" s="50">
        <v>0</v>
      </c>
      <c r="F37" s="50">
        <v>0</v>
      </c>
      <c r="G37" s="50">
        <v>0</v>
      </c>
      <c r="H37" s="50">
        <v>91.94</v>
      </c>
      <c r="I37" s="50">
        <v>80.63</v>
      </c>
      <c r="J37" s="50">
        <v>164.67</v>
      </c>
      <c r="K37" s="50">
        <v>104.6</v>
      </c>
      <c r="L37" s="50">
        <v>113.77</v>
      </c>
      <c r="M37" s="56">
        <v>104.6</v>
      </c>
      <c r="N37" s="56">
        <v>105.3</v>
      </c>
      <c r="O37" s="50">
        <f t="shared" si="13"/>
        <v>877.78</v>
      </c>
    </row>
    <row r="38" spans="1:15" s="38" customFormat="1" ht="12.75" customHeight="1" x14ac:dyDescent="0.3">
      <c r="A38" s="52" t="s">
        <v>46</v>
      </c>
      <c r="B38" s="35"/>
      <c r="C38" s="50">
        <v>115.64</v>
      </c>
      <c r="D38" s="50">
        <v>115.64</v>
      </c>
      <c r="E38" s="50">
        <v>57.82</v>
      </c>
      <c r="F38" s="50">
        <v>57.82</v>
      </c>
      <c r="G38" s="50">
        <v>0</v>
      </c>
      <c r="H38" s="50">
        <v>173.46</v>
      </c>
      <c r="I38" s="50">
        <v>121.42</v>
      </c>
      <c r="J38" s="50">
        <v>182.13</v>
      </c>
      <c r="K38" s="50">
        <v>60.71</v>
      </c>
      <c r="L38" s="50">
        <v>121.42</v>
      </c>
      <c r="M38" s="56">
        <v>121.42</v>
      </c>
      <c r="N38" s="56">
        <v>121.42</v>
      </c>
      <c r="O38" s="50">
        <f t="shared" si="13"/>
        <v>1248.9000000000001</v>
      </c>
    </row>
    <row r="39" spans="1:15" s="38" customFormat="1" ht="12.75" customHeight="1" x14ac:dyDescent="0.3">
      <c r="A39" s="52" t="s">
        <v>47</v>
      </c>
      <c r="B39" s="35"/>
      <c r="C39" s="50">
        <v>37.5</v>
      </c>
      <c r="D39" s="50">
        <v>0</v>
      </c>
      <c r="E39" s="50">
        <v>40.200000000000003</v>
      </c>
      <c r="F39" s="50">
        <v>54.66</v>
      </c>
      <c r="G39" s="50">
        <v>0</v>
      </c>
      <c r="H39" s="50">
        <v>83.82</v>
      </c>
      <c r="I39" s="50">
        <v>0</v>
      </c>
      <c r="J39" s="50">
        <v>0</v>
      </c>
      <c r="K39" s="50">
        <v>80.400000000000006</v>
      </c>
      <c r="L39" s="50">
        <v>0</v>
      </c>
      <c r="M39" s="56">
        <v>119.22</v>
      </c>
      <c r="N39" s="56">
        <v>0</v>
      </c>
      <c r="O39" s="50">
        <f t="shared" si="13"/>
        <v>415.80000000000007</v>
      </c>
    </row>
    <row r="40" spans="1:15" s="38" customFormat="1" ht="12.75" customHeight="1" x14ac:dyDescent="0.3">
      <c r="A40" s="44"/>
      <c r="B40" s="35"/>
      <c r="C40" s="36"/>
      <c r="D40" s="39"/>
      <c r="E40" s="39"/>
      <c r="F40" s="37"/>
      <c r="G40" s="37"/>
      <c r="H40" s="37"/>
      <c r="I40" s="39"/>
      <c r="J40" s="39"/>
      <c r="K40" s="64"/>
      <c r="L40" s="37"/>
      <c r="M40" s="37"/>
      <c r="N40" s="37"/>
      <c r="O40" s="65">
        <f>SUM(O36:O39)</f>
        <v>6022.36</v>
      </c>
    </row>
    <row r="41" spans="1:15" s="38" customFormat="1" ht="13.5" customHeight="1" x14ac:dyDescent="0.3">
      <c r="A41" s="52" t="s">
        <v>48</v>
      </c>
      <c r="B41" s="54"/>
      <c r="C41" s="50"/>
      <c r="D41" s="56"/>
      <c r="E41" s="56"/>
      <c r="F41" s="57"/>
      <c r="G41" s="57"/>
      <c r="H41" s="58">
        <v>358</v>
      </c>
      <c r="I41" s="55"/>
      <c r="J41" s="56"/>
      <c r="K41" s="37"/>
      <c r="L41" s="37"/>
      <c r="M41" s="37"/>
      <c r="N41" s="37"/>
      <c r="O41" s="50">
        <f t="shared" ref="O41" si="14">SUM(C41:N41)</f>
        <v>358</v>
      </c>
    </row>
    <row r="42" spans="1:15" ht="15.75" customHeight="1" x14ac:dyDescent="0.3">
      <c r="A42" s="5"/>
      <c r="B42" s="10"/>
      <c r="C42" s="14"/>
      <c r="D42" s="15"/>
      <c r="E42" s="15"/>
      <c r="F42" s="16"/>
      <c r="G42" s="16"/>
      <c r="H42" s="16"/>
      <c r="I42" s="15"/>
      <c r="J42" s="77"/>
      <c r="K42" s="16"/>
      <c r="L42" s="16"/>
      <c r="M42" s="16"/>
      <c r="N42" s="16"/>
      <c r="O42" s="16"/>
    </row>
    <row r="43" spans="1:15" ht="15" customHeight="1" x14ac:dyDescent="0.3">
      <c r="A43" s="27"/>
      <c r="B43" s="27"/>
      <c r="C43" s="27"/>
      <c r="D43" s="27"/>
      <c r="E43" s="27"/>
      <c r="F43" s="27"/>
      <c r="G43" s="27"/>
      <c r="H43" s="27"/>
      <c r="I43" s="27"/>
      <c r="K43" s="27"/>
      <c r="L43" s="27"/>
      <c r="M43" s="27"/>
      <c r="N43" s="27"/>
      <c r="O43" s="27"/>
    </row>
    <row r="44" spans="1:15" ht="15" customHeight="1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 ht="15" customHeigh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ht="15" customHeigh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 ht="15" customHeight="1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 ht="15" customHeight="1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 ht="15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 ht="15" customHeigh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 ht="15" customHeigh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1:15" ht="15" customHeigh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1:15" ht="15" customHeight="1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1:15" ht="15" customHeight="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1:15" ht="15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1:15" ht="15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1:15" ht="15" customHeight="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1:15" ht="1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1:15" ht="15" customHeight="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1:15" ht="15" customHeigh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1:15" ht="15" customHeigh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</sheetData>
  <conditionalFormatting sqref="B21 E21 H21 K21 N21 K34">
    <cfRule type="cellIs" dxfId="1" priority="1" stopIfTrue="1" operator="lessThan">
      <formula>0</formula>
    </cfRule>
  </conditionalFormatting>
  <pageMargins left="0.25" right="0.25" top="0.75" bottom="0.75" header="0.3" footer="0.3"/>
  <pageSetup scale="73" orientation="landscape" r:id="rId1"/>
  <headerFooter>
    <oddFooter>&amp;C&amp;"Helvetica Neue,Regular"&amp;12&amp;K000000&amp;P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40243-A665-446F-943B-E250A0CD9125}">
  <sheetPr>
    <pageSetUpPr fitToPage="1"/>
  </sheetPr>
  <dimension ref="A1:O61"/>
  <sheetViews>
    <sheetView showGridLines="0" workbookViewId="0">
      <selection activeCell="O1" sqref="O1:O1048576"/>
    </sheetView>
  </sheetViews>
  <sheetFormatPr defaultColWidth="8.88671875" defaultRowHeight="15" customHeight="1" x14ac:dyDescent="0.3"/>
  <cols>
    <col min="1" max="1" width="31.88671875" style="1" customWidth="1"/>
    <col min="2" max="2" width="11" style="1" customWidth="1"/>
    <col min="3" max="4" width="8.88671875" style="1" customWidth="1"/>
    <col min="5" max="5" width="11" style="1" customWidth="1"/>
    <col min="6" max="6" width="8.88671875" style="1" customWidth="1"/>
    <col min="7" max="7" width="9.88671875" style="1" customWidth="1"/>
    <col min="8" max="8" width="11" style="1" customWidth="1"/>
    <col min="9" max="10" width="8.88671875" style="1" customWidth="1"/>
    <col min="11" max="11" width="10" style="1" customWidth="1"/>
    <col min="12" max="14" width="9.88671875" style="1" customWidth="1"/>
    <col min="15" max="15" width="10" style="1" customWidth="1"/>
    <col min="16" max="16" width="8.88671875" style="1" customWidth="1"/>
    <col min="17" max="16384" width="8.88671875" style="1"/>
  </cols>
  <sheetData>
    <row r="1" spans="1:15" ht="19.5" customHeight="1" x14ac:dyDescent="0.3">
      <c r="A1" s="2"/>
      <c r="B1" s="3"/>
      <c r="C1" s="4" t="s">
        <v>0</v>
      </c>
      <c r="D1" s="5"/>
      <c r="E1" s="5"/>
      <c r="F1" s="5"/>
      <c r="G1" s="5"/>
      <c r="H1" s="5"/>
      <c r="I1" s="6"/>
      <c r="J1" s="5"/>
      <c r="K1" s="5"/>
      <c r="L1" s="5"/>
      <c r="M1" s="5"/>
      <c r="N1" s="5"/>
      <c r="O1" s="5"/>
    </row>
    <row r="2" spans="1:15" ht="15.7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 customHeight="1" x14ac:dyDescent="0.3">
      <c r="A3" s="3"/>
      <c r="B3" s="3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8">
        <v>2022</v>
      </c>
    </row>
    <row r="4" spans="1:15" ht="15.75" customHeight="1" x14ac:dyDescent="0.3">
      <c r="A4" s="9" t="s">
        <v>13</v>
      </c>
      <c r="B4" s="10"/>
      <c r="C4" s="11"/>
      <c r="D4" s="5"/>
      <c r="E4" s="5"/>
      <c r="F4" s="12"/>
      <c r="G4" s="12"/>
      <c r="H4" s="12"/>
      <c r="I4" s="5"/>
      <c r="J4" s="5"/>
      <c r="K4" s="12"/>
      <c r="L4" s="12"/>
      <c r="M4" s="12"/>
      <c r="N4" s="12"/>
      <c r="O4" s="12"/>
    </row>
    <row r="5" spans="1:15" ht="17.25" customHeight="1" x14ac:dyDescent="0.3">
      <c r="A5" s="13" t="s">
        <v>14</v>
      </c>
      <c r="B5" s="10"/>
      <c r="C5" s="14">
        <v>1431</v>
      </c>
      <c r="D5" s="15">
        <v>595</v>
      </c>
      <c r="E5" s="15">
        <v>622</v>
      </c>
      <c r="F5" s="16">
        <v>1150</v>
      </c>
      <c r="G5" s="16">
        <v>1075</v>
      </c>
      <c r="H5" s="16">
        <v>1158</v>
      </c>
      <c r="I5" s="15">
        <v>636</v>
      </c>
      <c r="J5" s="15">
        <v>1263</v>
      </c>
      <c r="K5" s="16">
        <v>1683</v>
      </c>
      <c r="L5" s="16">
        <v>296</v>
      </c>
      <c r="M5" s="16">
        <v>2439</v>
      </c>
      <c r="N5" s="16">
        <v>1141</v>
      </c>
      <c r="O5" s="16">
        <f>SUM(C5:N5)</f>
        <v>13489</v>
      </c>
    </row>
    <row r="6" spans="1:15" ht="15.75" customHeight="1" x14ac:dyDescent="0.3">
      <c r="A6" s="13" t="s">
        <v>15</v>
      </c>
      <c r="B6" s="10"/>
      <c r="C6" s="14">
        <v>414</v>
      </c>
      <c r="D6" s="15">
        <v>140</v>
      </c>
      <c r="E6" s="15">
        <v>944</v>
      </c>
      <c r="F6" s="16">
        <v>260</v>
      </c>
      <c r="G6" s="16">
        <v>861</v>
      </c>
      <c r="H6" s="16">
        <v>329</v>
      </c>
      <c r="I6" s="15">
        <v>458</v>
      </c>
      <c r="J6" s="15">
        <v>552</v>
      </c>
      <c r="K6" s="16">
        <v>913</v>
      </c>
      <c r="L6" s="16">
        <v>663</v>
      </c>
      <c r="M6" s="16">
        <v>383</v>
      </c>
      <c r="N6" s="16">
        <v>1025</v>
      </c>
      <c r="O6" s="16">
        <f>SUM(C6:N6)</f>
        <v>6942</v>
      </c>
    </row>
    <row r="7" spans="1:15" ht="14.25" customHeight="1" x14ac:dyDescent="0.3">
      <c r="A7" s="13" t="s">
        <v>16</v>
      </c>
      <c r="B7" s="10"/>
      <c r="C7" s="14">
        <v>3000</v>
      </c>
      <c r="D7" s="15"/>
      <c r="E7" s="15"/>
      <c r="F7" s="16"/>
      <c r="G7" s="16">
        <v>3000</v>
      </c>
      <c r="H7" s="16"/>
      <c r="I7" s="15"/>
      <c r="J7" s="15"/>
      <c r="K7" s="16">
        <v>3000</v>
      </c>
      <c r="L7" s="16"/>
      <c r="M7" s="16"/>
      <c r="N7" s="16"/>
      <c r="O7" s="16">
        <f>SUM(C7:N7)</f>
        <v>9000</v>
      </c>
    </row>
    <row r="8" spans="1:15" ht="13.5" customHeight="1" x14ac:dyDescent="0.3">
      <c r="A8" s="13" t="s">
        <v>17</v>
      </c>
      <c r="B8" s="10"/>
      <c r="C8" s="14"/>
      <c r="D8" s="15"/>
      <c r="E8" s="15"/>
      <c r="F8" s="16"/>
      <c r="G8" s="16">
        <v>450</v>
      </c>
      <c r="H8" s="16"/>
      <c r="I8" s="15"/>
      <c r="J8" s="15"/>
      <c r="K8" s="16"/>
      <c r="L8" s="16"/>
      <c r="M8" s="16"/>
      <c r="N8" s="16"/>
      <c r="O8" s="16">
        <f>SUM(C8:N8)</f>
        <v>450</v>
      </c>
    </row>
    <row r="9" spans="1:15" ht="15" customHeight="1" x14ac:dyDescent="0.3">
      <c r="A9" s="13" t="s">
        <v>18</v>
      </c>
      <c r="B9" s="10"/>
      <c r="C9" s="14">
        <v>203</v>
      </c>
      <c r="D9" s="15">
        <v>205</v>
      </c>
      <c r="E9" s="15">
        <v>3</v>
      </c>
      <c r="F9" s="16">
        <v>120</v>
      </c>
      <c r="G9" s="16">
        <v>8</v>
      </c>
      <c r="H9" s="16">
        <v>54</v>
      </c>
      <c r="I9" s="15">
        <v>6</v>
      </c>
      <c r="J9" s="15">
        <v>52</v>
      </c>
      <c r="K9" s="16">
        <v>55</v>
      </c>
      <c r="L9" s="16"/>
      <c r="M9" s="16"/>
      <c r="N9" s="16">
        <v>3</v>
      </c>
      <c r="O9" s="16">
        <f>SUM(C9:N9)</f>
        <v>709</v>
      </c>
    </row>
    <row r="10" spans="1:15" ht="15" customHeight="1" x14ac:dyDescent="0.3">
      <c r="A10" s="13" t="s">
        <v>19</v>
      </c>
      <c r="B10" s="10"/>
      <c r="C10" s="14"/>
      <c r="D10" s="15"/>
      <c r="E10" s="15"/>
      <c r="F10" s="16"/>
      <c r="G10" s="16"/>
      <c r="H10" s="16"/>
      <c r="I10" s="15"/>
      <c r="J10" s="15"/>
      <c r="K10" s="16"/>
      <c r="L10" s="16"/>
      <c r="M10" s="16"/>
      <c r="N10" s="16"/>
      <c r="O10" s="16"/>
    </row>
    <row r="11" spans="1:15" ht="15.75" customHeight="1" x14ac:dyDescent="0.3">
      <c r="A11" s="10"/>
      <c r="B11" s="10"/>
      <c r="C11" s="14"/>
      <c r="D11" s="15"/>
      <c r="E11" s="15"/>
      <c r="F11" s="16"/>
      <c r="G11" s="16"/>
      <c r="H11" s="16"/>
      <c r="I11" s="15"/>
      <c r="J11" s="15"/>
      <c r="K11" s="16"/>
      <c r="L11" s="16"/>
      <c r="M11" s="16"/>
      <c r="N11" s="16"/>
      <c r="O11" s="16"/>
    </row>
    <row r="12" spans="1:15" ht="15" customHeight="1" x14ac:dyDescent="0.3">
      <c r="A12" s="9" t="s">
        <v>20</v>
      </c>
      <c r="B12" s="10"/>
      <c r="C12" s="14">
        <f t="shared" ref="C12:N12" si="0">SUM(C5:C10)</f>
        <v>5048</v>
      </c>
      <c r="D12" s="14">
        <f t="shared" si="0"/>
        <v>940</v>
      </c>
      <c r="E12" s="14">
        <f t="shared" si="0"/>
        <v>1569</v>
      </c>
      <c r="F12" s="17">
        <f t="shared" si="0"/>
        <v>1530</v>
      </c>
      <c r="G12" s="14">
        <f t="shared" si="0"/>
        <v>5394</v>
      </c>
      <c r="H12" s="14">
        <f t="shared" si="0"/>
        <v>1541</v>
      </c>
      <c r="I12" s="14">
        <f t="shared" si="0"/>
        <v>1100</v>
      </c>
      <c r="J12" s="14">
        <f t="shared" si="0"/>
        <v>1867</v>
      </c>
      <c r="K12" s="14">
        <f t="shared" si="0"/>
        <v>5651</v>
      </c>
      <c r="L12" s="14">
        <f t="shared" si="0"/>
        <v>959</v>
      </c>
      <c r="M12" s="14">
        <f t="shared" si="0"/>
        <v>2822</v>
      </c>
      <c r="N12" s="14">
        <f t="shared" si="0"/>
        <v>2169</v>
      </c>
      <c r="O12" s="67">
        <f t="shared" ref="O12:O17" si="1">SUM(C12:N12)</f>
        <v>30590</v>
      </c>
    </row>
    <row r="13" spans="1:15" ht="15.75" customHeight="1" x14ac:dyDescent="0.3">
      <c r="A13" s="9" t="s">
        <v>21</v>
      </c>
      <c r="B13" s="10"/>
      <c r="C13" s="14">
        <f t="shared" ref="C13:N13" si="2">SUM(C25:C26)</f>
        <v>1257</v>
      </c>
      <c r="D13" s="14">
        <f t="shared" si="2"/>
        <v>221</v>
      </c>
      <c r="E13" s="14">
        <f t="shared" si="2"/>
        <v>5812</v>
      </c>
      <c r="F13" s="17">
        <f t="shared" si="2"/>
        <v>0</v>
      </c>
      <c r="G13" s="14">
        <f t="shared" si="2"/>
        <v>240</v>
      </c>
      <c r="H13" s="14">
        <f t="shared" si="2"/>
        <v>827</v>
      </c>
      <c r="I13" s="14">
        <f t="shared" si="2"/>
        <v>543</v>
      </c>
      <c r="J13" s="14">
        <f t="shared" si="2"/>
        <v>60</v>
      </c>
      <c r="K13" s="16">
        <f t="shared" si="2"/>
        <v>0</v>
      </c>
      <c r="L13" s="14">
        <f t="shared" si="2"/>
        <v>370</v>
      </c>
      <c r="M13" s="14">
        <f t="shared" si="2"/>
        <v>1537</v>
      </c>
      <c r="N13" s="14">
        <f t="shared" si="2"/>
        <v>1796</v>
      </c>
      <c r="O13" s="16">
        <f t="shared" si="1"/>
        <v>12663</v>
      </c>
    </row>
    <row r="14" spans="1:15" ht="13.5" customHeight="1" x14ac:dyDescent="0.3">
      <c r="A14" s="9" t="s">
        <v>22</v>
      </c>
      <c r="B14" s="10"/>
      <c r="C14" s="14">
        <f t="shared" ref="C14:N14" si="3">C12-C13</f>
        <v>3791</v>
      </c>
      <c r="D14" s="14">
        <f t="shared" si="3"/>
        <v>719</v>
      </c>
      <c r="E14" s="14">
        <f t="shared" si="3"/>
        <v>-4243</v>
      </c>
      <c r="F14" s="17">
        <f t="shared" si="3"/>
        <v>1530</v>
      </c>
      <c r="G14" s="14">
        <f t="shared" si="3"/>
        <v>5154</v>
      </c>
      <c r="H14" s="14">
        <f t="shared" si="3"/>
        <v>714</v>
      </c>
      <c r="I14" s="14">
        <f t="shared" si="3"/>
        <v>557</v>
      </c>
      <c r="J14" s="14">
        <f t="shared" si="3"/>
        <v>1807</v>
      </c>
      <c r="K14" s="14">
        <f t="shared" si="3"/>
        <v>5651</v>
      </c>
      <c r="L14" s="14">
        <f t="shared" si="3"/>
        <v>589</v>
      </c>
      <c r="M14" s="14">
        <f t="shared" si="3"/>
        <v>1285</v>
      </c>
      <c r="N14" s="14">
        <f t="shared" si="3"/>
        <v>373</v>
      </c>
      <c r="O14" s="16">
        <f t="shared" si="1"/>
        <v>17927</v>
      </c>
    </row>
    <row r="15" spans="1:15" ht="14.25" customHeight="1" x14ac:dyDescent="0.3">
      <c r="A15" s="9" t="s">
        <v>23</v>
      </c>
      <c r="B15" s="10"/>
      <c r="C15" s="14">
        <f t="shared" ref="C15:N15" si="4">SUM(C28:C41)</f>
        <v>1435</v>
      </c>
      <c r="D15" s="14">
        <f t="shared" si="4"/>
        <v>1248</v>
      </c>
      <c r="E15" s="14">
        <f t="shared" si="4"/>
        <v>1614</v>
      </c>
      <c r="F15" s="17">
        <f t="shared" si="4"/>
        <v>1461</v>
      </c>
      <c r="G15" s="14">
        <f t="shared" si="4"/>
        <v>1365</v>
      </c>
      <c r="H15" s="14">
        <f t="shared" si="4"/>
        <v>1675</v>
      </c>
      <c r="I15" s="14">
        <f t="shared" si="4"/>
        <v>1423</v>
      </c>
      <c r="J15" s="14">
        <f t="shared" si="4"/>
        <v>1679</v>
      </c>
      <c r="K15" s="14">
        <f t="shared" si="4"/>
        <v>1781</v>
      </c>
      <c r="L15" s="14">
        <f t="shared" si="4"/>
        <v>1748</v>
      </c>
      <c r="M15" s="14">
        <f t="shared" si="4"/>
        <v>1970</v>
      </c>
      <c r="N15" s="14">
        <f t="shared" si="4"/>
        <v>2326</v>
      </c>
      <c r="O15" s="17">
        <f t="shared" si="1"/>
        <v>19725</v>
      </c>
    </row>
    <row r="16" spans="1:15" ht="14.25" customHeight="1" x14ac:dyDescent="0.3">
      <c r="A16" s="18" t="s">
        <v>24</v>
      </c>
      <c r="B16" s="10"/>
      <c r="C16" s="14">
        <f t="shared" ref="C16:N16" si="5">SUM(C25:C41)</f>
        <v>2692</v>
      </c>
      <c r="D16" s="14">
        <f t="shared" si="5"/>
        <v>1469</v>
      </c>
      <c r="E16" s="14">
        <f t="shared" si="5"/>
        <v>7426</v>
      </c>
      <c r="F16" s="17">
        <f t="shared" si="5"/>
        <v>1461</v>
      </c>
      <c r="G16" s="17">
        <f t="shared" si="5"/>
        <v>1605</v>
      </c>
      <c r="H16" s="14">
        <f t="shared" si="5"/>
        <v>2502</v>
      </c>
      <c r="I16" s="14">
        <f t="shared" si="5"/>
        <v>1966</v>
      </c>
      <c r="J16" s="14">
        <f t="shared" si="5"/>
        <v>1739</v>
      </c>
      <c r="K16" s="14">
        <f t="shared" si="5"/>
        <v>1781</v>
      </c>
      <c r="L16" s="14">
        <f t="shared" si="5"/>
        <v>2118</v>
      </c>
      <c r="M16" s="14">
        <f t="shared" si="5"/>
        <v>3507</v>
      </c>
      <c r="N16" s="14">
        <f t="shared" si="5"/>
        <v>4122</v>
      </c>
      <c r="O16" s="66">
        <f t="shared" si="1"/>
        <v>32388</v>
      </c>
    </row>
    <row r="17" spans="1:15" ht="13.5" customHeight="1" x14ac:dyDescent="0.3">
      <c r="A17" s="9" t="s">
        <v>25</v>
      </c>
      <c r="B17" s="10"/>
      <c r="C17" s="14">
        <f t="shared" ref="C17:N17" si="6">C14-C15</f>
        <v>2356</v>
      </c>
      <c r="D17" s="14">
        <f t="shared" si="6"/>
        <v>-529</v>
      </c>
      <c r="E17" s="14">
        <f t="shared" si="6"/>
        <v>-5857</v>
      </c>
      <c r="F17" s="17">
        <f t="shared" si="6"/>
        <v>69</v>
      </c>
      <c r="G17" s="14">
        <f t="shared" si="6"/>
        <v>3789</v>
      </c>
      <c r="H17" s="14">
        <f t="shared" si="6"/>
        <v>-961</v>
      </c>
      <c r="I17" s="14">
        <f t="shared" si="6"/>
        <v>-866</v>
      </c>
      <c r="J17" s="14">
        <f t="shared" si="6"/>
        <v>128</v>
      </c>
      <c r="K17" s="14">
        <f t="shared" si="6"/>
        <v>3870</v>
      </c>
      <c r="L17" s="14">
        <f t="shared" si="6"/>
        <v>-1159</v>
      </c>
      <c r="M17" s="14">
        <f t="shared" si="6"/>
        <v>-685</v>
      </c>
      <c r="N17" s="14">
        <f t="shared" si="6"/>
        <v>-1953</v>
      </c>
      <c r="O17" s="66">
        <f t="shared" si="1"/>
        <v>-1798</v>
      </c>
    </row>
    <row r="18" spans="1:15" ht="13.5" customHeight="1" x14ac:dyDescent="0.3">
      <c r="A18" s="9" t="s">
        <v>26</v>
      </c>
      <c r="B18" s="10"/>
      <c r="C18" s="14">
        <f>SUM(B20+C17)</f>
        <v>13080</v>
      </c>
      <c r="D18" s="14">
        <f t="shared" ref="D18:N18" si="7">SUM(C18+D17)</f>
        <v>12551</v>
      </c>
      <c r="E18" s="14">
        <f t="shared" si="7"/>
        <v>6694</v>
      </c>
      <c r="F18" s="14">
        <f t="shared" si="7"/>
        <v>6763</v>
      </c>
      <c r="G18" s="14">
        <f t="shared" si="7"/>
        <v>10552</v>
      </c>
      <c r="H18" s="14">
        <f t="shared" si="7"/>
        <v>9591</v>
      </c>
      <c r="I18" s="14">
        <f t="shared" si="7"/>
        <v>8725</v>
      </c>
      <c r="J18" s="14">
        <f t="shared" si="7"/>
        <v>8853</v>
      </c>
      <c r="K18" s="14">
        <f t="shared" si="7"/>
        <v>12723</v>
      </c>
      <c r="L18" s="14">
        <f t="shared" si="7"/>
        <v>11564</v>
      </c>
      <c r="M18" s="14">
        <f t="shared" si="7"/>
        <v>10879</v>
      </c>
      <c r="N18" s="14">
        <f t="shared" si="7"/>
        <v>8926</v>
      </c>
      <c r="O18" s="16"/>
    </row>
    <row r="19" spans="1:15" ht="15" hidden="1" customHeight="1" x14ac:dyDescent="0.3">
      <c r="A19" s="9" t="s">
        <v>26</v>
      </c>
      <c r="B19" s="14"/>
      <c r="C19" s="14">
        <f>SUM(B20+C17)</f>
        <v>13080</v>
      </c>
      <c r="D19" s="15">
        <f>SUM(C20+D17)</f>
        <v>12551</v>
      </c>
      <c r="E19" s="15">
        <f>SUM(D20+E17)</f>
        <v>6694</v>
      </c>
      <c r="F19" s="19" t="s">
        <v>27</v>
      </c>
      <c r="G19" s="16"/>
      <c r="H19" s="16"/>
      <c r="I19" s="15"/>
      <c r="J19" s="15"/>
      <c r="K19" s="16"/>
      <c r="L19" s="16"/>
      <c r="M19" s="16"/>
      <c r="N19" s="16">
        <f>SUM(M20+N17)</f>
        <v>8926</v>
      </c>
      <c r="O19" s="12"/>
    </row>
    <row r="20" spans="1:15" ht="12.75" customHeight="1" x14ac:dyDescent="0.3">
      <c r="A20" s="9" t="s">
        <v>28</v>
      </c>
      <c r="B20" s="15">
        <v>10724</v>
      </c>
      <c r="C20" s="14">
        <v>13080</v>
      </c>
      <c r="D20" s="15">
        <v>12551</v>
      </c>
      <c r="E20" s="15">
        <v>6694</v>
      </c>
      <c r="F20" s="15">
        <v>6763</v>
      </c>
      <c r="G20" s="15">
        <v>10552</v>
      </c>
      <c r="H20" s="15">
        <v>9591</v>
      </c>
      <c r="I20" s="15">
        <v>8725</v>
      </c>
      <c r="J20" s="15">
        <v>8853</v>
      </c>
      <c r="K20" s="15">
        <v>12723</v>
      </c>
      <c r="L20" s="16">
        <v>11564</v>
      </c>
      <c r="M20" s="16">
        <v>10879</v>
      </c>
      <c r="N20" s="16">
        <v>8926</v>
      </c>
      <c r="O20" s="12"/>
    </row>
    <row r="21" spans="1:15" ht="15.75" customHeight="1" x14ac:dyDescent="0.3">
      <c r="A21" s="20" t="s">
        <v>29</v>
      </c>
      <c r="B21" s="21">
        <v>12210</v>
      </c>
      <c r="C21" s="5"/>
      <c r="D21" s="5"/>
      <c r="E21" s="21">
        <v>15133</v>
      </c>
      <c r="F21" s="5"/>
      <c r="G21" s="5"/>
      <c r="H21" s="21">
        <v>13531</v>
      </c>
      <c r="I21" s="5"/>
      <c r="J21" s="5"/>
      <c r="K21" s="21">
        <v>8985</v>
      </c>
      <c r="L21" s="5"/>
      <c r="M21" s="5"/>
      <c r="N21" s="21">
        <v>9415</v>
      </c>
      <c r="O21" s="5"/>
    </row>
    <row r="22" spans="1:15" ht="15.75" customHeight="1" x14ac:dyDescent="0.3">
      <c r="A22" s="10"/>
      <c r="B22" s="10"/>
      <c r="C22" s="14"/>
      <c r="D22" s="14"/>
      <c r="E22" s="14"/>
      <c r="F22" s="17"/>
      <c r="G22" s="14"/>
      <c r="H22" s="14"/>
      <c r="I22" s="14"/>
      <c r="J22" s="14"/>
      <c r="K22" s="14"/>
      <c r="L22" s="14"/>
      <c r="M22" s="14"/>
      <c r="N22" s="14"/>
      <c r="O22" s="17"/>
    </row>
    <row r="23" spans="1:15" ht="15" customHeight="1" x14ac:dyDescent="0.3">
      <c r="A23" s="9" t="s">
        <v>30</v>
      </c>
      <c r="B23" s="10"/>
      <c r="C23" s="14"/>
      <c r="D23" s="15"/>
      <c r="E23" s="15"/>
      <c r="F23" s="16"/>
      <c r="G23" s="16"/>
      <c r="H23" s="15"/>
      <c r="I23" s="15"/>
      <c r="J23" s="15"/>
      <c r="K23" s="15"/>
      <c r="L23" s="16"/>
      <c r="M23" s="16"/>
      <c r="N23" s="15"/>
      <c r="O23" s="16"/>
    </row>
    <row r="24" spans="1:15" ht="17.25" customHeight="1" x14ac:dyDescent="0.3">
      <c r="A24" s="9" t="s">
        <v>31</v>
      </c>
      <c r="B24" s="10"/>
      <c r="C24" s="14"/>
      <c r="D24" s="15"/>
      <c r="E24" s="15"/>
      <c r="F24" s="16"/>
      <c r="G24" s="16"/>
      <c r="H24" s="15"/>
      <c r="I24" s="15"/>
      <c r="J24" s="15"/>
      <c r="K24" s="15"/>
      <c r="L24" s="16"/>
      <c r="M24" s="16"/>
      <c r="N24" s="15"/>
      <c r="O24" s="16"/>
    </row>
    <row r="25" spans="1:15" ht="16.5" customHeight="1" x14ac:dyDescent="0.3">
      <c r="A25" s="13" t="s">
        <v>32</v>
      </c>
      <c r="B25" s="10"/>
      <c r="C25" s="14">
        <v>1257</v>
      </c>
      <c r="D25" s="15">
        <v>221</v>
      </c>
      <c r="E25" s="15">
        <v>5812</v>
      </c>
      <c r="F25" s="22"/>
      <c r="G25" s="16">
        <v>240</v>
      </c>
      <c r="H25" s="16">
        <v>827</v>
      </c>
      <c r="I25" s="15">
        <v>543</v>
      </c>
      <c r="J25" s="15">
        <v>60</v>
      </c>
      <c r="K25" s="16"/>
      <c r="L25" s="16">
        <v>370</v>
      </c>
      <c r="M25" s="16">
        <v>1537</v>
      </c>
      <c r="N25" s="16">
        <v>1796</v>
      </c>
      <c r="O25" s="66">
        <f>SUM(C25:N25)</f>
        <v>12663</v>
      </c>
    </row>
    <row r="26" spans="1:15" ht="14.25" customHeight="1" x14ac:dyDescent="0.3">
      <c r="A26" s="13" t="s">
        <v>33</v>
      </c>
      <c r="B26" s="10"/>
      <c r="C26" s="14"/>
      <c r="D26" s="15"/>
      <c r="E26" s="15"/>
      <c r="F26" s="16"/>
      <c r="G26" s="16"/>
      <c r="H26" s="16"/>
      <c r="I26" s="15"/>
      <c r="J26" s="15"/>
      <c r="K26" s="16"/>
      <c r="L26" s="16"/>
      <c r="M26" s="16"/>
      <c r="N26" s="16"/>
      <c r="O26" s="16">
        <f>SUM(C26:N26)</f>
        <v>0</v>
      </c>
    </row>
    <row r="27" spans="1:15" ht="15" customHeight="1" x14ac:dyDescent="0.3">
      <c r="A27" s="9" t="s">
        <v>34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5.75" customHeight="1" x14ac:dyDescent="0.3">
      <c r="A28" s="13" t="s">
        <v>35</v>
      </c>
      <c r="B28" s="10"/>
      <c r="C28" s="14">
        <v>86</v>
      </c>
      <c r="D28" s="15">
        <v>50</v>
      </c>
      <c r="E28" s="15">
        <v>119</v>
      </c>
      <c r="F28" s="16">
        <v>84</v>
      </c>
      <c r="G28" s="16">
        <v>74</v>
      </c>
      <c r="H28" s="16">
        <v>86</v>
      </c>
      <c r="I28" s="15">
        <v>63</v>
      </c>
      <c r="J28" s="15">
        <v>112</v>
      </c>
      <c r="K28" s="16">
        <v>124</v>
      </c>
      <c r="L28" s="16">
        <v>54</v>
      </c>
      <c r="M28" s="16">
        <v>150</v>
      </c>
      <c r="N28" s="16">
        <v>114</v>
      </c>
      <c r="O28" s="16">
        <f t="shared" ref="O28:O34" si="8">SUM(C28:N28)</f>
        <v>1116</v>
      </c>
    </row>
    <row r="29" spans="1:15" ht="15.75" customHeight="1" x14ac:dyDescent="0.3">
      <c r="A29" s="13" t="s">
        <v>36</v>
      </c>
      <c r="B29" s="10"/>
      <c r="C29" s="14">
        <v>145</v>
      </c>
      <c r="D29" s="15"/>
      <c r="E29" s="15">
        <v>289</v>
      </c>
      <c r="F29" s="16">
        <v>145</v>
      </c>
      <c r="G29" s="16">
        <v>145</v>
      </c>
      <c r="H29" s="16">
        <v>145</v>
      </c>
      <c r="I29" s="15">
        <v>145</v>
      </c>
      <c r="J29" s="15">
        <v>145</v>
      </c>
      <c r="K29" s="16">
        <v>145</v>
      </c>
      <c r="L29" s="16">
        <v>144</v>
      </c>
      <c r="M29" s="16">
        <v>145</v>
      </c>
      <c r="N29" s="16">
        <v>175</v>
      </c>
      <c r="O29" s="16">
        <f t="shared" si="8"/>
        <v>1768</v>
      </c>
    </row>
    <row r="30" spans="1:15" ht="15.75" customHeight="1" x14ac:dyDescent="0.3">
      <c r="A30" s="13" t="s">
        <v>37</v>
      </c>
      <c r="B30" s="10"/>
      <c r="C30" s="14"/>
      <c r="D30" s="15">
        <v>30</v>
      </c>
      <c r="E30" s="15">
        <v>83</v>
      </c>
      <c r="F30" s="16"/>
      <c r="G30" s="16"/>
      <c r="H30" s="16">
        <v>8</v>
      </c>
      <c r="I30" s="15">
        <v>103</v>
      </c>
      <c r="J30" s="15"/>
      <c r="K30" s="16"/>
      <c r="L30" s="16">
        <v>38</v>
      </c>
      <c r="M30" s="16"/>
      <c r="N30" s="16">
        <v>601</v>
      </c>
      <c r="O30" s="16">
        <f t="shared" si="8"/>
        <v>863</v>
      </c>
    </row>
    <row r="31" spans="1:15" ht="15.75" customHeight="1" x14ac:dyDescent="0.3">
      <c r="A31" s="13" t="s">
        <v>38</v>
      </c>
      <c r="B31" s="10"/>
      <c r="C31" s="14">
        <v>600</v>
      </c>
      <c r="D31" s="15">
        <v>600</v>
      </c>
      <c r="E31" s="15">
        <v>600</v>
      </c>
      <c r="F31" s="16">
        <v>600</v>
      </c>
      <c r="G31" s="16">
        <v>600</v>
      </c>
      <c r="H31" s="16">
        <v>600</v>
      </c>
      <c r="I31" s="15">
        <v>600</v>
      </c>
      <c r="J31" s="15">
        <v>600</v>
      </c>
      <c r="K31" s="16">
        <v>600</v>
      </c>
      <c r="L31" s="16">
        <v>600</v>
      </c>
      <c r="M31" s="16">
        <v>600</v>
      </c>
      <c r="N31" s="16">
        <v>600</v>
      </c>
      <c r="O31" s="16">
        <f t="shared" si="8"/>
        <v>7200</v>
      </c>
    </row>
    <row r="32" spans="1:15" ht="15.75" customHeight="1" x14ac:dyDescent="0.3">
      <c r="A32" s="23" t="s">
        <v>39</v>
      </c>
      <c r="B32" s="10"/>
      <c r="C32" s="14">
        <v>15</v>
      </c>
      <c r="D32" s="15">
        <v>6</v>
      </c>
      <c r="E32" s="15">
        <v>62</v>
      </c>
      <c r="F32" s="16">
        <v>7</v>
      </c>
      <c r="G32" s="16">
        <v>31</v>
      </c>
      <c r="H32" s="16">
        <v>13</v>
      </c>
      <c r="I32" s="15">
        <v>17</v>
      </c>
      <c r="J32" s="15">
        <v>135</v>
      </c>
      <c r="K32" s="16">
        <v>33</v>
      </c>
      <c r="L32" s="16">
        <v>30</v>
      </c>
      <c r="M32" s="16">
        <v>14</v>
      </c>
      <c r="N32" s="16">
        <v>37</v>
      </c>
      <c r="O32" s="16">
        <f t="shared" si="8"/>
        <v>400</v>
      </c>
    </row>
    <row r="33" spans="1:15" ht="13.5" customHeight="1" x14ac:dyDescent="0.3">
      <c r="A33" s="13" t="s">
        <v>40</v>
      </c>
      <c r="B33" s="24" t="s">
        <v>41</v>
      </c>
      <c r="C33" s="14"/>
      <c r="D33" s="15"/>
      <c r="E33" s="15"/>
      <c r="F33" s="15"/>
      <c r="G33" s="15"/>
      <c r="H33" s="15"/>
      <c r="I33" s="15"/>
      <c r="J33" s="15"/>
      <c r="K33" s="15">
        <v>74</v>
      </c>
      <c r="L33" s="15"/>
      <c r="M33" s="15"/>
      <c r="N33" s="15"/>
      <c r="O33" s="15">
        <f t="shared" si="8"/>
        <v>74</v>
      </c>
    </row>
    <row r="34" spans="1:15" ht="12.75" customHeight="1" x14ac:dyDescent="0.3">
      <c r="A34" s="23" t="s">
        <v>42</v>
      </c>
      <c r="B34" s="10"/>
      <c r="C34" s="5"/>
      <c r="D34" s="5"/>
      <c r="E34" s="5"/>
      <c r="F34" s="5"/>
      <c r="G34" s="5"/>
      <c r="H34" s="5"/>
      <c r="I34" s="5"/>
      <c r="J34" s="5"/>
      <c r="K34" s="21"/>
      <c r="L34" s="16"/>
      <c r="M34" s="16">
        <v>783</v>
      </c>
      <c r="N34" s="16"/>
      <c r="O34" s="16">
        <f t="shared" si="8"/>
        <v>783</v>
      </c>
    </row>
    <row r="35" spans="1:15" ht="15.75" customHeight="1" x14ac:dyDescent="0.3">
      <c r="A35" s="20" t="s">
        <v>43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6">
        <f>SUM(O28:O34)</f>
        <v>12204</v>
      </c>
    </row>
    <row r="36" spans="1:15" ht="15.75" customHeight="1" x14ac:dyDescent="0.3">
      <c r="A36" s="13" t="s">
        <v>44</v>
      </c>
      <c r="B36" s="10"/>
      <c r="C36" s="14">
        <v>346</v>
      </c>
      <c r="D36" s="15">
        <v>386</v>
      </c>
      <c r="E36" s="15">
        <v>346</v>
      </c>
      <c r="F36" s="16">
        <v>440</v>
      </c>
      <c r="G36" s="16">
        <v>346</v>
      </c>
      <c r="H36" s="16">
        <v>346</v>
      </c>
      <c r="I36" s="15">
        <v>266</v>
      </c>
      <c r="J36" s="15">
        <v>559</v>
      </c>
      <c r="K36" s="16">
        <v>539</v>
      </c>
      <c r="L36" s="16">
        <v>539</v>
      </c>
      <c r="M36" s="16">
        <v>173</v>
      </c>
      <c r="N36" s="16">
        <v>386</v>
      </c>
      <c r="O36" s="16">
        <f>SUM(C36:N36)</f>
        <v>4672</v>
      </c>
    </row>
    <row r="37" spans="1:15" ht="15.75" customHeight="1" x14ac:dyDescent="0.3">
      <c r="A37" s="13" t="s">
        <v>45</v>
      </c>
      <c r="B37" s="10"/>
      <c r="C37" s="14">
        <v>60</v>
      </c>
      <c r="D37" s="15">
        <v>67</v>
      </c>
      <c r="E37" s="15">
        <v>60</v>
      </c>
      <c r="F37" s="16">
        <v>76</v>
      </c>
      <c r="G37" s="16">
        <v>60</v>
      </c>
      <c r="H37" s="16">
        <v>60</v>
      </c>
      <c r="I37" s="15">
        <v>46</v>
      </c>
      <c r="J37" s="15">
        <v>96</v>
      </c>
      <c r="K37" s="16">
        <v>93</v>
      </c>
      <c r="L37" s="16">
        <v>93</v>
      </c>
      <c r="M37" s="16">
        <v>30</v>
      </c>
      <c r="N37" s="16">
        <v>67</v>
      </c>
      <c r="O37" s="16">
        <f>SUM(C37:N37)</f>
        <v>808</v>
      </c>
    </row>
    <row r="38" spans="1:15" ht="12.75" customHeight="1" x14ac:dyDescent="0.3">
      <c r="A38" s="13" t="s">
        <v>46</v>
      </c>
      <c r="B38" s="10"/>
      <c r="C38" s="14">
        <v>183</v>
      </c>
      <c r="D38" s="15">
        <v>109</v>
      </c>
      <c r="E38" s="15">
        <v>55</v>
      </c>
      <c r="F38" s="16">
        <v>109</v>
      </c>
      <c r="G38" s="16">
        <v>109</v>
      </c>
      <c r="H38" s="16">
        <v>55</v>
      </c>
      <c r="I38" s="15">
        <v>164</v>
      </c>
      <c r="J38" s="15"/>
      <c r="K38" s="16">
        <v>173</v>
      </c>
      <c r="L38" s="16">
        <v>173</v>
      </c>
      <c r="M38" s="16">
        <v>58</v>
      </c>
      <c r="N38" s="16">
        <v>173</v>
      </c>
      <c r="O38" s="16">
        <f>SUM(C38:N38)</f>
        <v>1361</v>
      </c>
    </row>
    <row r="39" spans="1:15" ht="12.75" customHeight="1" x14ac:dyDescent="0.3">
      <c r="A39" s="13" t="s">
        <v>47</v>
      </c>
      <c r="B39" s="10"/>
      <c r="C39" s="14">
        <v>0</v>
      </c>
      <c r="D39" s="15">
        <v>0</v>
      </c>
      <c r="E39" s="15">
        <v>0</v>
      </c>
      <c r="F39" s="16">
        <v>0</v>
      </c>
      <c r="G39" s="16">
        <v>0</v>
      </c>
      <c r="H39" s="16">
        <v>0</v>
      </c>
      <c r="I39" s="15">
        <v>19</v>
      </c>
      <c r="J39" s="15">
        <v>32</v>
      </c>
      <c r="K39" s="16">
        <v>0</v>
      </c>
      <c r="L39" s="16">
        <v>77</v>
      </c>
      <c r="M39" s="16">
        <v>17</v>
      </c>
      <c r="N39" s="16">
        <v>173</v>
      </c>
      <c r="O39" s="16">
        <f>SUM(C39:N39)</f>
        <v>318</v>
      </c>
    </row>
    <row r="40" spans="1:15" ht="12.75" customHeight="1" x14ac:dyDescent="0.3">
      <c r="A40" s="25"/>
      <c r="B40" s="10"/>
      <c r="C40" s="14"/>
      <c r="D40" s="15"/>
      <c r="E40" s="15"/>
      <c r="F40" s="16"/>
      <c r="G40" s="16"/>
      <c r="H40" s="16"/>
      <c r="I40" s="15"/>
      <c r="J40" s="15"/>
      <c r="K40" s="16"/>
      <c r="L40" s="16"/>
      <c r="M40" s="16"/>
      <c r="N40" s="16"/>
      <c r="O40" s="66">
        <f>SUM(O36:O39)</f>
        <v>7159</v>
      </c>
    </row>
    <row r="41" spans="1:15" ht="13.5" customHeight="1" x14ac:dyDescent="0.3">
      <c r="A41" s="13" t="s">
        <v>48</v>
      </c>
      <c r="B41" s="10"/>
      <c r="C41" s="14"/>
      <c r="D41" s="15"/>
      <c r="E41" s="15"/>
      <c r="F41" s="16"/>
      <c r="G41" s="16"/>
      <c r="H41" s="26">
        <v>362</v>
      </c>
      <c r="I41" s="5"/>
      <c r="J41" s="15"/>
      <c r="K41" s="16"/>
      <c r="L41" s="16"/>
      <c r="M41" s="16"/>
      <c r="N41" s="16"/>
      <c r="O41" s="16">
        <f>SUM(C41:N41)</f>
        <v>362</v>
      </c>
    </row>
    <row r="42" spans="1:15" ht="15.75" customHeight="1" x14ac:dyDescent="0.3">
      <c r="A42" s="5"/>
      <c r="B42" s="10"/>
      <c r="C42" s="14"/>
      <c r="D42" s="15"/>
      <c r="E42" s="15"/>
      <c r="F42" s="16"/>
      <c r="G42" s="16"/>
      <c r="H42" s="16"/>
      <c r="I42" s="15"/>
      <c r="J42" s="15"/>
      <c r="K42" s="16"/>
      <c r="L42" s="16"/>
      <c r="M42" s="16"/>
      <c r="N42" s="16"/>
      <c r="O42" s="16"/>
    </row>
    <row r="43" spans="1:15" ht="15" customHeight="1" x14ac:dyDescent="0.3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</row>
    <row r="44" spans="1:15" ht="15" customHeight="1" x14ac:dyDescent="0.3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</row>
    <row r="45" spans="1:15" ht="15" customHeight="1" x14ac:dyDescent="0.3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</row>
    <row r="46" spans="1:15" ht="15" customHeight="1" x14ac:dyDescent="0.3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 ht="15" customHeight="1" x14ac:dyDescent="0.3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5" ht="15" customHeight="1" x14ac:dyDescent="0.3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 ht="15" customHeight="1" x14ac:dyDescent="0.3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 ht="15" customHeigh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1:15" ht="15" customHeight="1" x14ac:dyDescent="0.3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1:15" ht="15" customHeight="1" x14ac:dyDescent="0.3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1:15" ht="15" customHeight="1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1:15" ht="15" customHeight="1" x14ac:dyDescent="0.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1:15" ht="15" customHeigh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1:15" ht="15" customHeight="1" x14ac:dyDescent="0.3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1:15" ht="15" customHeight="1" x14ac:dyDescent="0.3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1:15" ht="1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1:15" ht="15" customHeight="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</row>
    <row r="60" spans="1:15" ht="15" customHeight="1" x14ac:dyDescent="0.3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</row>
    <row r="61" spans="1:15" ht="15" customHeight="1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</row>
  </sheetData>
  <conditionalFormatting sqref="B21 E21 H21 K21 N21 K34">
    <cfRule type="cellIs" dxfId="0" priority="1" stopIfTrue="1" operator="lessThan">
      <formula>0</formula>
    </cfRule>
  </conditionalFormatting>
  <pageMargins left="0.95" right="0.7" top="0.75" bottom="0.75" header="0.3" footer="0.3"/>
  <pageSetup scale="49" orientation="portrait" r:id="rId1"/>
  <headerFooter>
    <oddFooter>&amp;C&amp;"Helvetica Neue,Regular"&amp;12&amp;K000000&amp;P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D9FDA-B5D4-4077-A98D-80EA12FF2CEC}">
  <sheetPr>
    <pageSetUpPr fitToPage="1"/>
  </sheetPr>
  <dimension ref="A1:Q91"/>
  <sheetViews>
    <sheetView topLeftCell="A60" workbookViewId="0">
      <pane xSplit="1" topLeftCell="B1" activePane="topRight" state="frozen"/>
      <selection pane="topRight" activeCell="O36" sqref="O36"/>
    </sheetView>
  </sheetViews>
  <sheetFormatPr defaultRowHeight="14.4" x14ac:dyDescent="0.3"/>
  <cols>
    <col min="1" max="1" width="18.44140625" style="29" customWidth="1"/>
    <col min="2" max="4" width="10" style="28" bestFit="1" customWidth="1"/>
    <col min="5" max="5" width="9.109375" style="30" bestFit="1" customWidth="1"/>
    <col min="6" max="8" width="10" style="28" bestFit="1" customWidth="1"/>
    <col min="9" max="9" width="9.109375" style="30" bestFit="1" customWidth="1"/>
    <col min="10" max="11" width="10" style="28" bestFit="1" customWidth="1"/>
    <col min="12" max="12" width="9.109375" style="28" bestFit="1"/>
    <col min="13" max="13" width="10" style="30" bestFit="1" customWidth="1"/>
    <col min="14" max="14" width="10" bestFit="1" customWidth="1"/>
    <col min="15" max="15" width="10.21875" customWidth="1"/>
    <col min="16" max="16" width="11.33203125" customWidth="1"/>
  </cols>
  <sheetData>
    <row r="1" spans="1:17" s="29" customFormat="1" x14ac:dyDescent="0.3">
      <c r="A1" s="29">
        <v>2023</v>
      </c>
      <c r="B1" s="30" t="s">
        <v>50</v>
      </c>
      <c r="C1" s="30" t="s">
        <v>59</v>
      </c>
      <c r="D1" s="30" t="s">
        <v>60</v>
      </c>
      <c r="E1" s="30" t="s">
        <v>74</v>
      </c>
      <c r="F1" s="30" t="s">
        <v>61</v>
      </c>
      <c r="G1" s="30" t="s">
        <v>62</v>
      </c>
      <c r="H1" s="30" t="s">
        <v>63</v>
      </c>
      <c r="I1" s="30" t="s">
        <v>75</v>
      </c>
      <c r="J1" s="30" t="s">
        <v>64</v>
      </c>
      <c r="K1" s="30" t="s">
        <v>65</v>
      </c>
      <c r="L1" s="30" t="s">
        <v>66</v>
      </c>
      <c r="M1" s="30" t="s">
        <v>76</v>
      </c>
      <c r="N1" s="29" t="s">
        <v>67</v>
      </c>
      <c r="O1" s="29" t="s">
        <v>68</v>
      </c>
      <c r="P1" s="29" t="s">
        <v>69</v>
      </c>
      <c r="Q1" s="29" t="s">
        <v>78</v>
      </c>
    </row>
    <row r="2" spans="1:17" x14ac:dyDescent="0.3">
      <c r="A2" s="29" t="s">
        <v>51</v>
      </c>
      <c r="B2" s="28">
        <v>54.7</v>
      </c>
      <c r="C2" s="28">
        <v>703.27</v>
      </c>
      <c r="D2" s="28">
        <v>1100.21</v>
      </c>
      <c r="F2" s="28">
        <v>148.44999999999999</v>
      </c>
      <c r="G2" s="28">
        <v>432.59</v>
      </c>
      <c r="H2" s="28">
        <v>553.20000000000005</v>
      </c>
      <c r="J2" s="28">
        <v>1106.4000000000001</v>
      </c>
      <c r="K2" s="28">
        <v>1460.25</v>
      </c>
      <c r="L2" s="28">
        <v>119.35</v>
      </c>
      <c r="N2" s="28">
        <v>487.77</v>
      </c>
      <c r="O2" s="28">
        <v>549.09</v>
      </c>
      <c r="P2" s="28">
        <v>402.3</v>
      </c>
    </row>
    <row r="3" spans="1:17" x14ac:dyDescent="0.3">
      <c r="A3" s="29" t="s">
        <v>51</v>
      </c>
      <c r="B3" s="28">
        <v>931.43</v>
      </c>
      <c r="C3" s="28">
        <v>942.86</v>
      </c>
      <c r="D3" s="28">
        <v>879.69</v>
      </c>
      <c r="F3" s="28">
        <v>705.61</v>
      </c>
      <c r="G3" s="28">
        <v>451.12</v>
      </c>
      <c r="H3" s="28">
        <v>2148.7399999999998</v>
      </c>
      <c r="J3" s="28">
        <v>693.87</v>
      </c>
      <c r="K3" s="28">
        <v>1738.5</v>
      </c>
      <c r="L3" s="28">
        <v>911.43</v>
      </c>
      <c r="N3" s="28">
        <v>732.1</v>
      </c>
      <c r="O3" s="28">
        <v>917.3</v>
      </c>
      <c r="P3" s="28">
        <v>183.4</v>
      </c>
    </row>
    <row r="4" spans="1:17" x14ac:dyDescent="0.3">
      <c r="A4" s="29" t="s">
        <v>51</v>
      </c>
      <c r="B4" s="28">
        <v>868.3</v>
      </c>
      <c r="C4" s="28">
        <v>595.61</v>
      </c>
      <c r="D4" s="28">
        <v>2606.33</v>
      </c>
      <c r="F4" s="28">
        <v>388.99</v>
      </c>
      <c r="G4" s="28">
        <v>482.14</v>
      </c>
      <c r="H4" s="28">
        <v>263.56</v>
      </c>
      <c r="J4" s="28">
        <v>1082.43</v>
      </c>
      <c r="K4" s="28">
        <v>804.56</v>
      </c>
      <c r="L4" s="28">
        <v>365.5</v>
      </c>
      <c r="N4" s="28">
        <v>461.4</v>
      </c>
      <c r="O4" s="28">
        <v>473.3</v>
      </c>
      <c r="P4" s="28">
        <v>364.53</v>
      </c>
    </row>
    <row r="5" spans="1:17" x14ac:dyDescent="0.3">
      <c r="A5" s="29" t="s">
        <v>51</v>
      </c>
      <c r="B5" s="28">
        <v>504.11</v>
      </c>
      <c r="F5" s="28">
        <v>281.77</v>
      </c>
      <c r="G5" s="28">
        <v>196.38</v>
      </c>
      <c r="H5" s="28">
        <v>336.13</v>
      </c>
      <c r="K5" s="28">
        <v>930.84</v>
      </c>
      <c r="L5" s="28">
        <v>1396.65</v>
      </c>
      <c r="N5" s="28">
        <v>124.45</v>
      </c>
      <c r="O5" s="28">
        <v>610.05999999999995</v>
      </c>
    </row>
    <row r="6" spans="1:17" x14ac:dyDescent="0.3">
      <c r="A6" s="29" t="s">
        <v>51</v>
      </c>
      <c r="B6" s="28">
        <v>710.61</v>
      </c>
      <c r="G6" s="72">
        <v>82</v>
      </c>
      <c r="K6" s="28">
        <v>443.86</v>
      </c>
      <c r="N6" s="28">
        <v>341.95</v>
      </c>
    </row>
    <row r="7" spans="1:17" x14ac:dyDescent="0.3">
      <c r="A7" s="32" t="s">
        <v>72</v>
      </c>
      <c r="B7" s="28">
        <f>SUM(B2:B6)</f>
        <v>3069.15</v>
      </c>
      <c r="C7" s="28">
        <f t="shared" ref="C7:L7" si="0">SUM(C2:C6)</f>
        <v>2241.7400000000002</v>
      </c>
      <c r="D7" s="28">
        <f t="shared" si="0"/>
        <v>4586.2299999999996</v>
      </c>
      <c r="E7" s="30">
        <f>SUM(B7:D7)</f>
        <v>9897.119999999999</v>
      </c>
      <c r="F7" s="28">
        <f t="shared" si="0"/>
        <v>1524.82</v>
      </c>
      <c r="G7" s="28">
        <f t="shared" si="0"/>
        <v>1644.23</v>
      </c>
      <c r="H7" s="28">
        <f t="shared" si="0"/>
        <v>3301.6299999999997</v>
      </c>
      <c r="I7" s="30">
        <f>SUM(F7:H7)</f>
        <v>6470.68</v>
      </c>
      <c r="J7" s="28">
        <f t="shared" si="0"/>
        <v>2882.7</v>
      </c>
      <c r="K7" s="28">
        <f t="shared" si="0"/>
        <v>5378.0099999999993</v>
      </c>
      <c r="L7" s="28">
        <f t="shared" si="0"/>
        <v>2792.9300000000003</v>
      </c>
      <c r="M7" s="30">
        <f>SUM(J7:L7)</f>
        <v>11053.64</v>
      </c>
      <c r="N7" s="28">
        <f>SUM(N2:N6)</f>
        <v>2147.67</v>
      </c>
      <c r="O7" s="28">
        <f>SUM(O2:O6)</f>
        <v>2549.75</v>
      </c>
      <c r="P7" s="28">
        <f>SUM(P2:P6)</f>
        <v>950.23</v>
      </c>
      <c r="Q7" s="30">
        <f>SUM(N7:P7)</f>
        <v>5647.65</v>
      </c>
    </row>
    <row r="9" spans="1:17" x14ac:dyDescent="0.3">
      <c r="A9" s="29" t="s">
        <v>52</v>
      </c>
      <c r="B9" s="28">
        <v>0</v>
      </c>
      <c r="C9" s="28">
        <v>0</v>
      </c>
      <c r="D9" s="28">
        <v>0</v>
      </c>
      <c r="F9" s="28">
        <v>211.72</v>
      </c>
      <c r="G9" s="28">
        <v>6.49</v>
      </c>
      <c r="H9" s="28">
        <v>113.63</v>
      </c>
      <c r="J9" s="28">
        <v>255.76</v>
      </c>
      <c r="K9" s="28">
        <v>539.45000000000005</v>
      </c>
      <c r="L9" s="28">
        <v>91.67</v>
      </c>
      <c r="N9" s="28">
        <v>0</v>
      </c>
      <c r="O9" s="28">
        <v>722.04</v>
      </c>
      <c r="P9" s="28">
        <v>120.39</v>
      </c>
    </row>
    <row r="10" spans="1:17" x14ac:dyDescent="0.3">
      <c r="A10" s="29" t="s">
        <v>52</v>
      </c>
      <c r="B10" s="28">
        <v>0</v>
      </c>
      <c r="C10" s="28">
        <v>65.680000000000007</v>
      </c>
      <c r="D10" s="28">
        <v>92.57</v>
      </c>
      <c r="F10" s="28">
        <v>0</v>
      </c>
      <c r="G10" s="28">
        <v>146.03</v>
      </c>
      <c r="H10" s="28">
        <v>142.83000000000001</v>
      </c>
      <c r="J10" s="28">
        <v>177.35</v>
      </c>
      <c r="K10" s="28">
        <v>415.86</v>
      </c>
      <c r="L10" s="28">
        <v>60.31</v>
      </c>
      <c r="N10" s="28">
        <v>116.18</v>
      </c>
      <c r="O10" s="28">
        <v>212.54</v>
      </c>
      <c r="P10" s="28">
        <v>250.14</v>
      </c>
    </row>
    <row r="11" spans="1:17" x14ac:dyDescent="0.3">
      <c r="A11" s="29" t="s">
        <v>52</v>
      </c>
      <c r="B11" s="28">
        <v>0</v>
      </c>
      <c r="C11" s="28">
        <v>0</v>
      </c>
      <c r="D11" s="28">
        <v>21.53</v>
      </c>
      <c r="F11" s="28">
        <v>417.51</v>
      </c>
      <c r="G11" s="28">
        <v>0</v>
      </c>
      <c r="H11" s="28">
        <v>345.66</v>
      </c>
      <c r="J11" s="28">
        <v>450.21</v>
      </c>
      <c r="K11" s="28">
        <v>374.63</v>
      </c>
      <c r="L11" s="28">
        <v>319.61</v>
      </c>
      <c r="N11" s="28">
        <v>331.69</v>
      </c>
      <c r="O11" s="28">
        <v>168.66</v>
      </c>
      <c r="P11" s="28">
        <v>672.5</v>
      </c>
    </row>
    <row r="12" spans="1:17" x14ac:dyDescent="0.3">
      <c r="A12" s="29" t="s">
        <v>52</v>
      </c>
      <c r="B12" s="28">
        <v>0</v>
      </c>
      <c r="C12" s="72">
        <v>66.13</v>
      </c>
      <c r="F12" s="28">
        <v>55.26</v>
      </c>
      <c r="G12" s="28">
        <v>81.94</v>
      </c>
      <c r="H12" s="28">
        <v>288.97000000000003</v>
      </c>
      <c r="K12" s="28">
        <v>61.08</v>
      </c>
      <c r="L12" s="72">
        <v>32.96</v>
      </c>
      <c r="N12" s="28">
        <v>399.33</v>
      </c>
      <c r="O12" s="28">
        <v>24.93</v>
      </c>
    </row>
    <row r="13" spans="1:17" x14ac:dyDescent="0.3">
      <c r="A13" s="29" t="s">
        <v>52</v>
      </c>
      <c r="B13" s="28">
        <v>0</v>
      </c>
      <c r="H13" s="28">
        <v>163.25</v>
      </c>
      <c r="K13" s="28">
        <v>555.94000000000005</v>
      </c>
      <c r="N13" s="28">
        <v>338.51</v>
      </c>
    </row>
    <row r="14" spans="1:17" x14ac:dyDescent="0.3">
      <c r="A14" s="32" t="s">
        <v>72</v>
      </c>
      <c r="B14" s="28">
        <f>SUM(B9:B13)</f>
        <v>0</v>
      </c>
      <c r="C14" s="28">
        <f t="shared" ref="C14:L14" si="1">SUM(C9:C13)</f>
        <v>131.81</v>
      </c>
      <c r="D14" s="28">
        <f t="shared" si="1"/>
        <v>114.1</v>
      </c>
      <c r="E14" s="30">
        <f>SUM(B14:D14)</f>
        <v>245.91</v>
      </c>
      <c r="F14" s="28">
        <f t="shared" si="1"/>
        <v>684.49</v>
      </c>
      <c r="G14" s="28">
        <f t="shared" si="1"/>
        <v>234.46</v>
      </c>
      <c r="H14" s="28">
        <f t="shared" si="1"/>
        <v>1054.3400000000001</v>
      </c>
      <c r="I14" s="30">
        <f>SUM(F14:H14)</f>
        <v>1973.2900000000002</v>
      </c>
      <c r="J14" s="28">
        <f t="shared" si="1"/>
        <v>883.31999999999994</v>
      </c>
      <c r="K14" s="28">
        <f t="shared" si="1"/>
        <v>1946.96</v>
      </c>
      <c r="L14" s="28">
        <f t="shared" si="1"/>
        <v>504.55</v>
      </c>
      <c r="M14" s="30">
        <f>SUM(J14:L14)</f>
        <v>3334.83</v>
      </c>
      <c r="N14" s="28">
        <f>SUM(N9:N13)</f>
        <v>1185.71</v>
      </c>
      <c r="O14" s="28">
        <f t="shared" ref="O14:P14" si="2">SUM(O9:O13)</f>
        <v>1128.17</v>
      </c>
      <c r="P14" s="28">
        <f t="shared" si="2"/>
        <v>1043.03</v>
      </c>
      <c r="Q14" s="30">
        <f>SUM(N14:P14)</f>
        <v>3356.91</v>
      </c>
    </row>
    <row r="16" spans="1:17" x14ac:dyDescent="0.3">
      <c r="A16" s="29" t="s">
        <v>70</v>
      </c>
      <c r="F16" s="31" t="s">
        <v>71</v>
      </c>
      <c r="G16" s="28">
        <v>0.19</v>
      </c>
      <c r="H16" s="28">
        <v>3.31</v>
      </c>
      <c r="J16" s="28">
        <v>7.46</v>
      </c>
      <c r="K16" s="28">
        <v>15.72</v>
      </c>
      <c r="L16" s="28">
        <v>2.67</v>
      </c>
      <c r="N16" s="28">
        <v>0</v>
      </c>
      <c r="O16" s="28">
        <v>21.04</v>
      </c>
      <c r="P16" s="28">
        <v>3.24</v>
      </c>
    </row>
    <row r="17" spans="1:17" x14ac:dyDescent="0.3">
      <c r="A17" s="29" t="s">
        <v>70</v>
      </c>
      <c r="F17" s="31" t="s">
        <v>71</v>
      </c>
      <c r="G17" s="28">
        <v>4.25</v>
      </c>
      <c r="H17" s="28">
        <v>4.16</v>
      </c>
      <c r="J17" s="28">
        <v>7.57</v>
      </c>
      <c r="K17" s="28">
        <v>12.11</v>
      </c>
      <c r="L17" s="28">
        <v>1.76</v>
      </c>
      <c r="N17" s="28">
        <v>3.38</v>
      </c>
      <c r="O17" s="28">
        <v>6.19</v>
      </c>
      <c r="P17" s="28">
        <v>7.29</v>
      </c>
    </row>
    <row r="18" spans="1:17" x14ac:dyDescent="0.3">
      <c r="A18" s="29" t="s">
        <v>70</v>
      </c>
      <c r="F18" s="28">
        <v>12.16</v>
      </c>
      <c r="G18" s="28">
        <v>0</v>
      </c>
      <c r="H18" s="28">
        <v>10.1</v>
      </c>
      <c r="J18" s="28">
        <v>13.11</v>
      </c>
      <c r="K18" s="28">
        <v>10.91</v>
      </c>
      <c r="L18" s="28">
        <v>9.31</v>
      </c>
      <c r="N18" s="28">
        <v>9.66</v>
      </c>
      <c r="O18" s="28">
        <v>4.91</v>
      </c>
      <c r="P18" s="28">
        <v>19.59</v>
      </c>
    </row>
    <row r="19" spans="1:17" x14ac:dyDescent="0.3">
      <c r="A19" s="29" t="s">
        <v>70</v>
      </c>
      <c r="F19" s="28">
        <v>1.61</v>
      </c>
      <c r="G19" s="28">
        <v>2.39</v>
      </c>
      <c r="H19" s="28">
        <v>8.42</v>
      </c>
      <c r="K19" s="28">
        <v>1.78</v>
      </c>
      <c r="L19" s="28">
        <v>0.96</v>
      </c>
      <c r="N19" s="28">
        <v>11.63</v>
      </c>
      <c r="O19" s="28">
        <v>3.79</v>
      </c>
    </row>
    <row r="20" spans="1:17" x14ac:dyDescent="0.3">
      <c r="A20" s="29" t="s">
        <v>70</v>
      </c>
      <c r="K20" s="28">
        <v>16.190000000000001</v>
      </c>
      <c r="N20" s="28">
        <v>9.86</v>
      </c>
    </row>
    <row r="21" spans="1:17" x14ac:dyDescent="0.3">
      <c r="A21" s="33" t="s">
        <v>72</v>
      </c>
      <c r="B21" s="28">
        <f t="shared" ref="B21:J21" si="3">SUM(B16:B20)</f>
        <v>0</v>
      </c>
      <c r="C21" s="28">
        <f t="shared" si="3"/>
        <v>0</v>
      </c>
      <c r="D21" s="28">
        <f t="shared" si="3"/>
        <v>0</v>
      </c>
      <c r="E21" s="30">
        <f>SUM(B21:D21)</f>
        <v>0</v>
      </c>
      <c r="F21" s="28">
        <f t="shared" si="3"/>
        <v>13.77</v>
      </c>
      <c r="G21" s="28">
        <f t="shared" si="3"/>
        <v>6.83</v>
      </c>
      <c r="H21" s="28">
        <f t="shared" si="3"/>
        <v>25.990000000000002</v>
      </c>
      <c r="I21" s="30">
        <f>SUM(F21:H21)</f>
        <v>46.59</v>
      </c>
      <c r="J21" s="28">
        <f t="shared" si="3"/>
        <v>28.14</v>
      </c>
      <c r="K21" s="28">
        <f>SUM(K16:K20)</f>
        <v>56.709999999999994</v>
      </c>
      <c r="L21" s="28">
        <f t="shared" ref="L21" si="4">SUM(L16:L20)</f>
        <v>14.7</v>
      </c>
      <c r="M21" s="30">
        <f>SUM(J21:L21)</f>
        <v>99.55</v>
      </c>
      <c r="N21" s="28">
        <f>SUM(N16:N20)</f>
        <v>34.53</v>
      </c>
      <c r="O21" s="28">
        <f t="shared" ref="O21:P21" si="5">SUM(O16:O20)</f>
        <v>35.93</v>
      </c>
      <c r="P21" s="28">
        <f t="shared" si="5"/>
        <v>30.12</v>
      </c>
      <c r="Q21" s="30">
        <f>SUM(N21:P21)</f>
        <v>100.58000000000001</v>
      </c>
    </row>
    <row r="23" spans="1:17" x14ac:dyDescent="0.3">
      <c r="A23" s="29" t="s">
        <v>54</v>
      </c>
      <c r="B23" s="28">
        <v>53.9</v>
      </c>
      <c r="C23" s="28">
        <v>677.25</v>
      </c>
      <c r="D23" s="28">
        <v>999</v>
      </c>
      <c r="F23" s="28">
        <v>340.55</v>
      </c>
      <c r="G23" s="28">
        <v>482.9</v>
      </c>
      <c r="H23" s="28">
        <v>650.29999999999995</v>
      </c>
      <c r="J23" s="28">
        <v>1321.18</v>
      </c>
      <c r="K23" s="28">
        <v>1827.3</v>
      </c>
      <c r="L23" s="28">
        <v>194.9</v>
      </c>
      <c r="N23" s="28">
        <v>459</v>
      </c>
      <c r="O23" s="28">
        <v>1211.6500000000001</v>
      </c>
      <c r="P23" s="28">
        <v>477.55</v>
      </c>
    </row>
    <row r="24" spans="1:17" x14ac:dyDescent="0.3">
      <c r="A24" s="29" t="s">
        <v>54</v>
      </c>
      <c r="B24" s="28">
        <v>771.43</v>
      </c>
      <c r="C24" s="28">
        <v>354.02</v>
      </c>
      <c r="D24" s="28">
        <v>856.25</v>
      </c>
      <c r="F24" s="28">
        <v>631.65</v>
      </c>
      <c r="G24" s="28">
        <v>470.4</v>
      </c>
      <c r="H24" s="28">
        <v>1333.64</v>
      </c>
      <c r="J24" s="28">
        <v>832.3</v>
      </c>
      <c r="K24" s="28">
        <v>2015.65</v>
      </c>
      <c r="L24" s="28">
        <v>770</v>
      </c>
      <c r="N24" s="28">
        <v>807</v>
      </c>
      <c r="O24" s="28">
        <v>975.15</v>
      </c>
      <c r="P24" s="28">
        <v>340</v>
      </c>
    </row>
    <row r="25" spans="1:17" x14ac:dyDescent="0.3">
      <c r="A25" s="29" t="s">
        <v>54</v>
      </c>
      <c r="B25" s="28">
        <v>790.3</v>
      </c>
      <c r="C25" s="28">
        <v>506.2</v>
      </c>
      <c r="D25" s="28">
        <v>2537.0500000000002</v>
      </c>
      <c r="F25" s="28">
        <v>740.85</v>
      </c>
      <c r="G25" s="28">
        <v>167.26</v>
      </c>
      <c r="H25" s="28">
        <v>550.75</v>
      </c>
      <c r="J25" s="28">
        <v>1453.1</v>
      </c>
      <c r="K25" s="28">
        <v>979.95</v>
      </c>
      <c r="L25" s="28">
        <v>644.5</v>
      </c>
      <c r="N25" s="28">
        <v>679.8</v>
      </c>
      <c r="O25" s="28">
        <v>602.4</v>
      </c>
      <c r="P25" s="28">
        <v>848.75</v>
      </c>
    </row>
    <row r="26" spans="1:17" x14ac:dyDescent="0.3">
      <c r="A26" s="29" t="s">
        <v>54</v>
      </c>
      <c r="B26" s="28">
        <v>497.54</v>
      </c>
      <c r="F26" s="28">
        <v>308.64999999999998</v>
      </c>
      <c r="G26" s="28">
        <v>244.5</v>
      </c>
      <c r="H26" s="28">
        <v>564.65</v>
      </c>
      <c r="K26" s="28">
        <v>932.45</v>
      </c>
      <c r="L26" s="72">
        <v>1342.9</v>
      </c>
      <c r="N26" s="28">
        <v>471.25</v>
      </c>
      <c r="O26" s="28">
        <v>599.20000000000005</v>
      </c>
    </row>
    <row r="27" spans="1:17" x14ac:dyDescent="0.3">
      <c r="A27" s="29" t="s">
        <v>54</v>
      </c>
      <c r="B27" s="28">
        <v>710.61</v>
      </c>
      <c r="K27" s="28">
        <v>821.7</v>
      </c>
      <c r="N27" s="28">
        <v>633.54999999999995</v>
      </c>
    </row>
    <row r="28" spans="1:17" x14ac:dyDescent="0.3">
      <c r="A28" s="33" t="s">
        <v>72</v>
      </c>
      <c r="B28" s="28">
        <f>SUM(B23:B27)</f>
        <v>2823.78</v>
      </c>
      <c r="C28" s="28">
        <f t="shared" ref="C28:L28" si="6">SUM(C23:C27)</f>
        <v>1537.47</v>
      </c>
      <c r="D28" s="28">
        <f t="shared" si="6"/>
        <v>4392.3</v>
      </c>
      <c r="E28" s="30">
        <f>SUM(B28:D28)</f>
        <v>8753.5499999999993</v>
      </c>
      <c r="F28" s="28">
        <f t="shared" si="6"/>
        <v>2021.7000000000003</v>
      </c>
      <c r="G28" s="28">
        <f t="shared" si="6"/>
        <v>1365.06</v>
      </c>
      <c r="H28" s="28">
        <f t="shared" si="6"/>
        <v>3099.34</v>
      </c>
      <c r="I28" s="30">
        <f>SUM(F28:H28)</f>
        <v>6486.1</v>
      </c>
      <c r="J28" s="28">
        <f t="shared" si="6"/>
        <v>3606.58</v>
      </c>
      <c r="K28" s="28">
        <f t="shared" si="6"/>
        <v>6577.0499999999993</v>
      </c>
      <c r="L28" s="28">
        <f t="shared" si="6"/>
        <v>2952.3</v>
      </c>
      <c r="M28" s="30">
        <f>SUM(J28:L28)</f>
        <v>13135.93</v>
      </c>
      <c r="N28" s="28">
        <f>SUM(N23:N27)</f>
        <v>3050.6000000000004</v>
      </c>
      <c r="O28" s="28">
        <f t="shared" ref="O28:P28" si="7">SUM(O23:O27)</f>
        <v>3388.4000000000005</v>
      </c>
      <c r="P28" s="28">
        <f t="shared" si="7"/>
        <v>1666.3</v>
      </c>
      <c r="Q28" s="30">
        <f>SUM(N28:P28)</f>
        <v>8105.3000000000011</v>
      </c>
    </row>
    <row r="30" spans="1:17" x14ac:dyDescent="0.3">
      <c r="A30" s="29" t="s">
        <v>53</v>
      </c>
      <c r="B30" s="28">
        <v>0.8</v>
      </c>
      <c r="C30" s="28">
        <v>0</v>
      </c>
      <c r="D30" s="28">
        <v>51.65</v>
      </c>
      <c r="F30" s="28">
        <v>0</v>
      </c>
      <c r="G30" s="28">
        <v>0.15</v>
      </c>
      <c r="H30" s="28">
        <v>3.2</v>
      </c>
      <c r="J30" s="28">
        <v>0</v>
      </c>
      <c r="K30" s="28">
        <v>60.2</v>
      </c>
      <c r="L30" s="28">
        <v>0</v>
      </c>
      <c r="N30" s="28">
        <v>0</v>
      </c>
      <c r="O30" s="28">
        <v>2.9</v>
      </c>
      <c r="P30" s="28">
        <v>0.5</v>
      </c>
    </row>
    <row r="31" spans="1:17" x14ac:dyDescent="0.3">
      <c r="A31" s="29" t="s">
        <v>53</v>
      </c>
      <c r="B31" s="28">
        <v>160</v>
      </c>
      <c r="C31" s="28">
        <v>604</v>
      </c>
      <c r="D31" s="28">
        <v>40</v>
      </c>
      <c r="F31" s="28">
        <v>50</v>
      </c>
      <c r="G31" s="28">
        <v>75</v>
      </c>
      <c r="H31" s="30">
        <v>925</v>
      </c>
      <c r="J31" s="28">
        <v>9.1</v>
      </c>
      <c r="K31" s="28">
        <v>0.1</v>
      </c>
      <c r="L31" s="28">
        <v>150</v>
      </c>
      <c r="N31" s="28">
        <v>23.48</v>
      </c>
      <c r="O31" s="28">
        <v>127.79</v>
      </c>
      <c r="P31" s="28">
        <v>1.9</v>
      </c>
    </row>
    <row r="32" spans="1:17" x14ac:dyDescent="0.3">
      <c r="A32" s="29" t="s">
        <v>53</v>
      </c>
      <c r="B32" s="28">
        <v>78</v>
      </c>
      <c r="C32" s="28">
        <v>51</v>
      </c>
      <c r="D32" s="28">
        <v>38.049999999999997</v>
      </c>
      <c r="F32" s="28">
        <v>25</v>
      </c>
      <c r="G32" s="28">
        <v>300</v>
      </c>
      <c r="H32" s="28">
        <v>0</v>
      </c>
      <c r="J32" s="28">
        <v>0.95</v>
      </c>
      <c r="K32" s="28">
        <v>100</v>
      </c>
      <c r="L32" s="28">
        <v>0.3</v>
      </c>
      <c r="N32" s="28">
        <v>79.75</v>
      </c>
      <c r="O32" s="28">
        <v>0</v>
      </c>
      <c r="P32" s="28">
        <v>110</v>
      </c>
    </row>
    <row r="33" spans="1:17" x14ac:dyDescent="0.3">
      <c r="A33" s="29" t="s">
        <v>53</v>
      </c>
      <c r="B33" s="28">
        <v>6.57</v>
      </c>
      <c r="F33" s="28">
        <v>6.2</v>
      </c>
      <c r="G33" s="28">
        <v>0</v>
      </c>
      <c r="H33" s="28">
        <v>5.6</v>
      </c>
      <c r="K33" s="28">
        <v>1.1299999999999999</v>
      </c>
      <c r="L33" s="72">
        <v>1.5</v>
      </c>
      <c r="N33" s="28">
        <v>5</v>
      </c>
    </row>
    <row r="34" spans="1:17" x14ac:dyDescent="0.3">
      <c r="A34" s="29" t="s">
        <v>53</v>
      </c>
      <c r="B34" s="28">
        <v>2</v>
      </c>
      <c r="K34" s="28">
        <v>95.8</v>
      </c>
      <c r="N34" s="28">
        <v>0</v>
      </c>
    </row>
    <row r="35" spans="1:17" x14ac:dyDescent="0.3">
      <c r="A35" s="29" t="s">
        <v>93</v>
      </c>
      <c r="B35" s="28">
        <v>3000</v>
      </c>
      <c r="N35" s="28"/>
      <c r="O35" s="28">
        <v>3000</v>
      </c>
    </row>
    <row r="36" spans="1:17" x14ac:dyDescent="0.3">
      <c r="A36" s="33" t="s">
        <v>72</v>
      </c>
      <c r="B36" s="28">
        <f>SUM(B30:B35)</f>
        <v>3247.37</v>
      </c>
      <c r="C36" s="28">
        <f t="shared" ref="C36:L36" si="8">SUM(C30:C34)</f>
        <v>655</v>
      </c>
      <c r="D36" s="28">
        <f t="shared" si="8"/>
        <v>129.69999999999999</v>
      </c>
      <c r="E36" s="30">
        <f>SUM(B36:D36)</f>
        <v>4032.0699999999997</v>
      </c>
      <c r="F36" s="28">
        <f t="shared" si="8"/>
        <v>81.2</v>
      </c>
      <c r="G36" s="28">
        <f t="shared" si="8"/>
        <v>375.15</v>
      </c>
      <c r="H36" s="28">
        <f t="shared" si="8"/>
        <v>933.80000000000007</v>
      </c>
      <c r="I36" s="30">
        <f>SUM(F36:H36)</f>
        <v>1390.15</v>
      </c>
      <c r="J36" s="28">
        <f t="shared" si="8"/>
        <v>10.049999999999999</v>
      </c>
      <c r="K36" s="28">
        <f t="shared" si="8"/>
        <v>257.23</v>
      </c>
      <c r="L36" s="28">
        <f t="shared" si="8"/>
        <v>151.80000000000001</v>
      </c>
      <c r="M36" s="30">
        <f>SUM(J36:L36)</f>
        <v>419.08000000000004</v>
      </c>
      <c r="N36" s="28">
        <f>SUM(N30:N34)</f>
        <v>108.23</v>
      </c>
      <c r="O36" s="28">
        <f>SUM(O30:O35)</f>
        <v>3130.69</v>
      </c>
      <c r="P36" s="28">
        <f t="shared" ref="P36" si="9">SUM(P30:P34)</f>
        <v>112.4</v>
      </c>
      <c r="Q36" s="30">
        <f>SUM(N36:P36)</f>
        <v>3351.32</v>
      </c>
    </row>
    <row r="38" spans="1:17" x14ac:dyDescent="0.3">
      <c r="A38" s="29" t="s">
        <v>55</v>
      </c>
      <c r="B38" s="28">
        <v>0</v>
      </c>
      <c r="C38" s="28">
        <v>26.02</v>
      </c>
      <c r="D38" s="28">
        <v>49.56</v>
      </c>
      <c r="F38" s="28">
        <v>23</v>
      </c>
      <c r="G38" s="28">
        <v>35.29</v>
      </c>
      <c r="H38" s="28">
        <v>10.02</v>
      </c>
      <c r="J38" s="28">
        <v>33.700000000000003</v>
      </c>
      <c r="K38" s="28">
        <v>98.48</v>
      </c>
      <c r="L38" s="28">
        <v>14</v>
      </c>
      <c r="N38" s="28">
        <v>28.77</v>
      </c>
      <c r="O38" s="28">
        <v>35.54</v>
      </c>
      <c r="P38" s="28">
        <v>41.4</v>
      </c>
    </row>
    <row r="39" spans="1:17" x14ac:dyDescent="0.3">
      <c r="A39" s="29" t="s">
        <v>55</v>
      </c>
      <c r="B39" s="28">
        <v>21.58</v>
      </c>
      <c r="C39" s="28">
        <v>50.1</v>
      </c>
      <c r="D39" s="28">
        <v>76.010000000000005</v>
      </c>
      <c r="F39" s="28">
        <v>23.96</v>
      </c>
      <c r="G39" s="28">
        <v>45</v>
      </c>
      <c r="H39" s="28">
        <v>32.950000000000003</v>
      </c>
      <c r="J39" s="28">
        <v>24.65</v>
      </c>
      <c r="K39" s="28">
        <v>126.5</v>
      </c>
      <c r="L39" s="28">
        <v>49.98</v>
      </c>
      <c r="N39" s="28">
        <v>17.8</v>
      </c>
      <c r="O39" s="28">
        <v>26.9</v>
      </c>
      <c r="P39" s="28">
        <v>34.35</v>
      </c>
    </row>
    <row r="40" spans="1:17" x14ac:dyDescent="0.3">
      <c r="A40" s="29" t="s">
        <v>55</v>
      </c>
      <c r="B40" s="28">
        <v>44.7</v>
      </c>
      <c r="C40" s="28">
        <v>38.409999999999997</v>
      </c>
      <c r="D40" s="28">
        <v>52.02</v>
      </c>
      <c r="F40" s="28">
        <v>28.49</v>
      </c>
      <c r="G40" s="28">
        <v>14.89</v>
      </c>
      <c r="H40" s="28">
        <v>36.020000000000003</v>
      </c>
      <c r="J40" s="28">
        <v>65.48</v>
      </c>
      <c r="K40" s="28">
        <v>88.63</v>
      </c>
      <c r="L40" s="28">
        <v>31</v>
      </c>
      <c r="N40" s="28">
        <v>23.88</v>
      </c>
      <c r="O40" s="28">
        <v>34.65</v>
      </c>
      <c r="P40" s="28">
        <v>77.69</v>
      </c>
    </row>
    <row r="41" spans="1:17" x14ac:dyDescent="0.3">
      <c r="A41" s="29" t="s">
        <v>55</v>
      </c>
      <c r="B41" s="28">
        <v>28.84</v>
      </c>
      <c r="F41" s="28">
        <v>20.57</v>
      </c>
      <c r="G41" s="28">
        <v>31.51</v>
      </c>
      <c r="H41" s="28">
        <v>37.130000000000003</v>
      </c>
      <c r="K41" s="28">
        <v>56.56</v>
      </c>
      <c r="L41" s="72">
        <v>84.25</v>
      </c>
      <c r="N41" s="28">
        <v>35.9</v>
      </c>
      <c r="O41" s="28">
        <v>32</v>
      </c>
    </row>
    <row r="42" spans="1:17" x14ac:dyDescent="0.3">
      <c r="A42" s="29" t="s">
        <v>55</v>
      </c>
      <c r="B42" s="28">
        <v>20.350000000000001</v>
      </c>
      <c r="K42" s="28">
        <v>62.11</v>
      </c>
      <c r="N42" s="28">
        <v>37.049999999999997</v>
      </c>
    </row>
    <row r="43" spans="1:17" x14ac:dyDescent="0.3">
      <c r="A43" s="33" t="s">
        <v>72</v>
      </c>
      <c r="B43" s="28">
        <f>SUM(B38:B42)</f>
        <v>115.47</v>
      </c>
      <c r="C43" s="28">
        <f t="shared" ref="C43:L43" si="10">SUM(C38:C42)</f>
        <v>114.53</v>
      </c>
      <c r="D43" s="28">
        <f t="shared" si="10"/>
        <v>177.59</v>
      </c>
      <c r="E43" s="30">
        <f>SUM(B43:D43)</f>
        <v>407.59000000000003</v>
      </c>
      <c r="F43" s="28">
        <f t="shared" si="10"/>
        <v>96.02000000000001</v>
      </c>
      <c r="G43" s="28">
        <f t="shared" si="10"/>
        <v>126.69</v>
      </c>
      <c r="H43" s="28">
        <f t="shared" si="10"/>
        <v>116.12</v>
      </c>
      <c r="I43" s="30">
        <f>SUM(F43:H43)</f>
        <v>338.83000000000004</v>
      </c>
      <c r="J43" s="28">
        <f t="shared" si="10"/>
        <v>123.83000000000001</v>
      </c>
      <c r="K43" s="28">
        <f t="shared" si="10"/>
        <v>432.28000000000003</v>
      </c>
      <c r="L43" s="28">
        <f t="shared" si="10"/>
        <v>179.23</v>
      </c>
      <c r="M43" s="30">
        <f>SUM(J43:L43)</f>
        <v>735.34</v>
      </c>
      <c r="N43" s="28">
        <f>SUM(N38:N42)</f>
        <v>143.39999999999998</v>
      </c>
      <c r="O43" s="28">
        <f t="shared" ref="O43:P43" si="11">SUM(O38:O42)</f>
        <v>129.09</v>
      </c>
      <c r="P43" s="28">
        <f t="shared" si="11"/>
        <v>153.44</v>
      </c>
      <c r="Q43" s="30">
        <f>SUM(N43:P43)</f>
        <v>425.93</v>
      </c>
    </row>
    <row r="45" spans="1:17" x14ac:dyDescent="0.3">
      <c r="A45" s="29" t="s">
        <v>56</v>
      </c>
      <c r="B45" s="28">
        <v>3.49</v>
      </c>
      <c r="C45" s="28">
        <v>16.55</v>
      </c>
      <c r="D45" s="28">
        <v>59.45</v>
      </c>
      <c r="F45" s="28">
        <v>20.05</v>
      </c>
      <c r="G45" s="28">
        <v>32.1</v>
      </c>
      <c r="H45" s="28">
        <v>7.03</v>
      </c>
      <c r="J45" s="28">
        <v>28.02</v>
      </c>
      <c r="K45" s="28">
        <v>54.13</v>
      </c>
      <c r="L45" s="28">
        <v>10.52</v>
      </c>
      <c r="N45" s="28">
        <v>19.52</v>
      </c>
      <c r="O45" s="28">
        <v>44.2</v>
      </c>
      <c r="P45" s="28">
        <v>30.78</v>
      </c>
    </row>
    <row r="46" spans="1:17" x14ac:dyDescent="0.3">
      <c r="A46" s="29" t="s">
        <v>56</v>
      </c>
      <c r="B46" s="28">
        <v>40.659999999999997</v>
      </c>
      <c r="C46" s="28">
        <v>37.450000000000003</v>
      </c>
      <c r="D46" s="28">
        <v>61.4</v>
      </c>
      <c r="F46" s="28">
        <v>30.3</v>
      </c>
      <c r="G46" s="28">
        <v>48.1</v>
      </c>
      <c r="H46" s="28">
        <v>22.55</v>
      </c>
      <c r="J46" s="28">
        <v>28.65</v>
      </c>
      <c r="K46" s="28">
        <v>39.24</v>
      </c>
      <c r="L46" s="28">
        <v>19.2</v>
      </c>
      <c r="N46" s="28">
        <v>17.190000000000001</v>
      </c>
      <c r="O46" s="28">
        <v>20.260000000000002</v>
      </c>
      <c r="P46" s="28">
        <v>25.33</v>
      </c>
    </row>
    <row r="47" spans="1:17" x14ac:dyDescent="0.3">
      <c r="A47" s="29" t="s">
        <v>56</v>
      </c>
      <c r="B47" s="28">
        <v>27.2</v>
      </c>
      <c r="C47" s="28">
        <v>25.65</v>
      </c>
      <c r="D47" s="28">
        <v>40.950000000000003</v>
      </c>
      <c r="F47" s="28">
        <v>20.9</v>
      </c>
      <c r="G47" s="28">
        <v>11.5</v>
      </c>
      <c r="H47" s="28">
        <v>32.1</v>
      </c>
      <c r="J47" s="28">
        <v>40.06</v>
      </c>
      <c r="K47" s="28">
        <v>23.62</v>
      </c>
      <c r="L47" s="28">
        <v>27.44</v>
      </c>
      <c r="N47" s="28">
        <v>20</v>
      </c>
      <c r="O47" s="28">
        <v>34.869999999999997</v>
      </c>
      <c r="P47" s="28">
        <v>61.74</v>
      </c>
    </row>
    <row r="48" spans="1:17" x14ac:dyDescent="0.3">
      <c r="A48" s="29" t="s">
        <v>56</v>
      </c>
      <c r="B48" s="28">
        <v>18.649999999999999</v>
      </c>
      <c r="F48" s="28">
        <v>22.85</v>
      </c>
      <c r="G48" s="28">
        <v>22.78</v>
      </c>
      <c r="H48" s="31">
        <v>29.94</v>
      </c>
      <c r="K48" s="28">
        <v>19.43</v>
      </c>
      <c r="L48" s="28">
        <v>45.46</v>
      </c>
      <c r="N48" s="28">
        <v>27.34</v>
      </c>
      <c r="O48" s="28">
        <v>46.56</v>
      </c>
    </row>
    <row r="49" spans="1:17" x14ac:dyDescent="0.3">
      <c r="A49" s="29" t="s">
        <v>56</v>
      </c>
      <c r="G49" s="28">
        <v>3.65</v>
      </c>
      <c r="K49" s="28">
        <v>32.909999999999997</v>
      </c>
      <c r="N49" s="72">
        <v>262.06</v>
      </c>
    </row>
    <row r="50" spans="1:17" x14ac:dyDescent="0.3">
      <c r="A50" s="33" t="s">
        <v>72</v>
      </c>
      <c r="B50" s="28">
        <f>SUM(B45:B49)</f>
        <v>90</v>
      </c>
      <c r="C50" s="28">
        <f t="shared" ref="C50:L50" si="12">SUM(C45:C49)</f>
        <v>79.650000000000006</v>
      </c>
      <c r="D50" s="28">
        <f t="shared" si="12"/>
        <v>161.80000000000001</v>
      </c>
      <c r="E50" s="30">
        <f>SUM(B50:D50)</f>
        <v>331.45000000000005</v>
      </c>
      <c r="F50" s="28">
        <f t="shared" si="12"/>
        <v>94.1</v>
      </c>
      <c r="G50" s="28">
        <f t="shared" si="12"/>
        <v>118.13000000000001</v>
      </c>
      <c r="H50" s="28">
        <f t="shared" si="12"/>
        <v>91.62</v>
      </c>
      <c r="I50" s="30">
        <f>SUM(F50:H50)</f>
        <v>303.85000000000002</v>
      </c>
      <c r="J50" s="28">
        <f t="shared" si="12"/>
        <v>96.73</v>
      </c>
      <c r="K50" s="28">
        <f t="shared" si="12"/>
        <v>169.33</v>
      </c>
      <c r="L50" s="28">
        <f t="shared" si="12"/>
        <v>102.62</v>
      </c>
      <c r="M50" s="30">
        <f>SUM(J50:L50)</f>
        <v>368.68</v>
      </c>
      <c r="N50" s="28">
        <f>SUM(N45:N49)</f>
        <v>346.11</v>
      </c>
      <c r="O50" s="28">
        <f t="shared" ref="O50:P50" si="13">SUM(O45:O49)</f>
        <v>145.89000000000001</v>
      </c>
      <c r="P50" s="28">
        <f t="shared" si="13"/>
        <v>117.85</v>
      </c>
      <c r="Q50" s="30">
        <f>SUM(N50:P50)</f>
        <v>609.85</v>
      </c>
    </row>
    <row r="52" spans="1:17" x14ac:dyDescent="0.3">
      <c r="A52" s="29" t="s">
        <v>58</v>
      </c>
      <c r="B52" s="1">
        <v>2</v>
      </c>
      <c r="C52" s="1">
        <v>5</v>
      </c>
      <c r="D52" s="1">
        <v>4</v>
      </c>
      <c r="E52" s="49"/>
      <c r="F52" s="1">
        <v>1</v>
      </c>
      <c r="G52" s="1">
        <v>2</v>
      </c>
      <c r="H52" s="1">
        <v>2</v>
      </c>
      <c r="I52" s="49"/>
      <c r="J52" s="1">
        <v>7</v>
      </c>
      <c r="K52" s="1">
        <v>3</v>
      </c>
      <c r="L52" s="1">
        <v>0</v>
      </c>
      <c r="M52" s="49"/>
      <c r="N52" s="1">
        <v>4</v>
      </c>
      <c r="O52" s="1">
        <v>4</v>
      </c>
      <c r="P52" s="1">
        <v>3</v>
      </c>
    </row>
    <row r="53" spans="1:17" x14ac:dyDescent="0.3">
      <c r="A53" s="29" t="s">
        <v>58</v>
      </c>
      <c r="B53" s="1">
        <v>6</v>
      </c>
      <c r="C53" s="1">
        <v>0</v>
      </c>
      <c r="D53" s="1">
        <v>3</v>
      </c>
      <c r="E53" s="49"/>
      <c r="F53" s="1">
        <v>2</v>
      </c>
      <c r="G53" s="1">
        <v>2</v>
      </c>
      <c r="H53" s="1">
        <v>4</v>
      </c>
      <c r="I53" s="49"/>
      <c r="J53" s="1">
        <v>5</v>
      </c>
      <c r="K53" s="1">
        <v>5</v>
      </c>
      <c r="L53" s="1">
        <v>1</v>
      </c>
      <c r="M53" s="49"/>
      <c r="N53" s="1">
        <v>5</v>
      </c>
      <c r="O53" s="1">
        <v>6</v>
      </c>
      <c r="P53" s="1">
        <v>3</v>
      </c>
    </row>
    <row r="54" spans="1:17" x14ac:dyDescent="0.3">
      <c r="A54" s="29" t="s">
        <v>58</v>
      </c>
      <c r="B54" s="1">
        <v>2</v>
      </c>
      <c r="C54" s="1">
        <v>0</v>
      </c>
      <c r="D54" s="1">
        <v>4</v>
      </c>
      <c r="E54" s="49"/>
      <c r="F54" s="1">
        <v>6</v>
      </c>
      <c r="G54" s="1">
        <v>1</v>
      </c>
      <c r="H54" s="1">
        <v>3</v>
      </c>
      <c r="I54" s="49"/>
      <c r="J54" s="1">
        <v>9</v>
      </c>
      <c r="K54" s="1">
        <v>2</v>
      </c>
      <c r="L54" s="1">
        <v>1</v>
      </c>
      <c r="M54" s="49"/>
      <c r="N54" s="1">
        <v>3</v>
      </c>
      <c r="O54" s="1">
        <v>5</v>
      </c>
      <c r="P54" s="1">
        <v>2</v>
      </c>
    </row>
    <row r="55" spans="1:17" x14ac:dyDescent="0.3">
      <c r="A55" s="29" t="s">
        <v>58</v>
      </c>
      <c r="B55" s="1">
        <v>3</v>
      </c>
      <c r="C55" s="1"/>
      <c r="D55" s="1"/>
      <c r="E55" s="49"/>
      <c r="F55" s="1">
        <v>1</v>
      </c>
      <c r="G55" s="1">
        <v>0</v>
      </c>
      <c r="H55" s="1">
        <v>3</v>
      </c>
      <c r="I55" s="49"/>
      <c r="J55" s="1"/>
      <c r="K55" s="1">
        <v>1</v>
      </c>
      <c r="L55" s="73">
        <v>1</v>
      </c>
      <c r="M55" s="49"/>
      <c r="N55" s="1">
        <v>3</v>
      </c>
      <c r="O55" s="1">
        <v>1</v>
      </c>
    </row>
    <row r="56" spans="1:17" x14ac:dyDescent="0.3">
      <c r="A56" s="29" t="s">
        <v>58</v>
      </c>
      <c r="B56" s="1">
        <v>3</v>
      </c>
      <c r="C56" s="1"/>
      <c r="D56" s="1"/>
      <c r="E56" s="49"/>
      <c r="F56" s="1"/>
      <c r="G56" s="1"/>
      <c r="H56" s="1"/>
      <c r="I56" s="49"/>
      <c r="J56" s="1"/>
      <c r="K56" s="1">
        <v>4</v>
      </c>
      <c r="L56" s="1"/>
      <c r="M56" s="49"/>
      <c r="N56" s="1">
        <v>5</v>
      </c>
    </row>
    <row r="57" spans="1:17" x14ac:dyDescent="0.3">
      <c r="A57" s="33" t="s">
        <v>72</v>
      </c>
      <c r="B57" s="1">
        <f>SUM(B52:B56)</f>
        <v>16</v>
      </c>
      <c r="C57" s="1">
        <f t="shared" ref="C57:P57" si="14">SUM(C52:C56)</f>
        <v>5</v>
      </c>
      <c r="D57" s="1">
        <f t="shared" si="14"/>
        <v>11</v>
      </c>
      <c r="E57" s="49">
        <f>SUM(B57:D57)</f>
        <v>32</v>
      </c>
      <c r="F57" s="1">
        <f t="shared" si="14"/>
        <v>10</v>
      </c>
      <c r="G57" s="1">
        <f t="shared" si="14"/>
        <v>5</v>
      </c>
      <c r="H57" s="1">
        <f t="shared" si="14"/>
        <v>12</v>
      </c>
      <c r="I57" s="49">
        <f>SUM(F57:H57)</f>
        <v>27</v>
      </c>
      <c r="J57" s="1">
        <f t="shared" si="14"/>
        <v>21</v>
      </c>
      <c r="K57" s="1">
        <f t="shared" si="14"/>
        <v>15</v>
      </c>
      <c r="L57" s="1">
        <f t="shared" si="14"/>
        <v>3</v>
      </c>
      <c r="M57" s="49">
        <f>SUM(J57:L57)</f>
        <v>39</v>
      </c>
      <c r="N57" s="1">
        <f t="shared" si="14"/>
        <v>20</v>
      </c>
      <c r="O57" s="1">
        <f t="shared" si="14"/>
        <v>16</v>
      </c>
      <c r="P57" s="1">
        <f t="shared" si="14"/>
        <v>8</v>
      </c>
      <c r="Q57" s="49">
        <f>SUM(N57:P57)</f>
        <v>44</v>
      </c>
    </row>
    <row r="58" spans="1:17" x14ac:dyDescent="0.3">
      <c r="A58" s="33"/>
      <c r="B58" s="1"/>
      <c r="C58" s="1"/>
      <c r="D58" s="1"/>
      <c r="E58" s="49"/>
      <c r="F58" s="1"/>
      <c r="G58" s="1"/>
      <c r="H58" s="1"/>
      <c r="I58" s="49"/>
      <c r="J58" s="1"/>
      <c r="K58" s="1"/>
      <c r="L58" s="1"/>
      <c r="M58" s="49"/>
    </row>
    <row r="59" spans="1:17" x14ac:dyDescent="0.3">
      <c r="A59" s="61" t="s">
        <v>79</v>
      </c>
      <c r="B59" s="1">
        <v>0</v>
      </c>
      <c r="C59" s="1">
        <v>1.97</v>
      </c>
      <c r="D59" s="1">
        <v>9.1300000000000008</v>
      </c>
      <c r="E59" s="49"/>
      <c r="F59" s="1">
        <v>0</v>
      </c>
      <c r="G59" s="1">
        <v>0</v>
      </c>
      <c r="H59" s="1">
        <v>4.2699999999999996</v>
      </c>
      <c r="I59" s="49"/>
      <c r="J59" s="1">
        <v>3.63</v>
      </c>
      <c r="K59" s="1">
        <v>7.73</v>
      </c>
      <c r="L59" s="1">
        <v>2.73</v>
      </c>
      <c r="M59" s="49"/>
    </row>
    <row r="60" spans="1:17" x14ac:dyDescent="0.3">
      <c r="A60" s="61" t="s">
        <v>80</v>
      </c>
      <c r="B60" s="1">
        <v>0</v>
      </c>
      <c r="C60" s="1">
        <v>0.28000000000000003</v>
      </c>
      <c r="D60" s="1">
        <v>43.15</v>
      </c>
      <c r="E60" s="49"/>
      <c r="F60" s="1">
        <v>17.04</v>
      </c>
      <c r="G60" s="1">
        <v>5.64</v>
      </c>
      <c r="H60" s="1">
        <v>29.85</v>
      </c>
      <c r="I60" s="49"/>
      <c r="J60" s="1">
        <v>15.96</v>
      </c>
      <c r="K60" s="1">
        <v>36.39</v>
      </c>
      <c r="L60" s="1">
        <v>34.630000000000003</v>
      </c>
      <c r="M60" s="49"/>
      <c r="N60" s="73">
        <v>28.16</v>
      </c>
      <c r="O60" s="1">
        <v>47.65</v>
      </c>
    </row>
    <row r="61" spans="1:17" s="29" customFormat="1" x14ac:dyDescent="0.3">
      <c r="A61" s="33" t="s">
        <v>81</v>
      </c>
      <c r="B61" s="49">
        <f>SUM(B59:B60)</f>
        <v>0</v>
      </c>
      <c r="C61" s="49">
        <f>SUM(C59:C60)</f>
        <v>2.25</v>
      </c>
      <c r="D61" s="49">
        <f>SUM(D59:D60)</f>
        <v>52.28</v>
      </c>
      <c r="E61" s="49">
        <f>SUM(B61:D61)</f>
        <v>54.53</v>
      </c>
      <c r="F61" s="49">
        <f>SUM(F59:F60)</f>
        <v>17.04</v>
      </c>
      <c r="G61" s="49">
        <f>SUM(G59:G60)</f>
        <v>5.64</v>
      </c>
      <c r="H61" s="49">
        <f>SUM(H59:H60)</f>
        <v>34.120000000000005</v>
      </c>
      <c r="I61" s="49">
        <f>SUM(F61:H61)</f>
        <v>56.800000000000004</v>
      </c>
      <c r="J61" s="49">
        <f>SUM(J59:J60)</f>
        <v>19.59</v>
      </c>
      <c r="K61" s="49">
        <f>SUM(K59:K60)</f>
        <v>44.120000000000005</v>
      </c>
      <c r="L61" s="49">
        <f>SUM(L59:L60)</f>
        <v>37.36</v>
      </c>
      <c r="M61" s="49">
        <f>SUM(J61:L61)</f>
        <v>101.07000000000001</v>
      </c>
      <c r="N61" s="29">
        <f>SUM(N60)</f>
        <v>28.16</v>
      </c>
      <c r="O61" s="29">
        <f>SUM(O60)</f>
        <v>47.65</v>
      </c>
      <c r="Q61" s="49">
        <f>SUM(N61:P61)</f>
        <v>75.81</v>
      </c>
    </row>
    <row r="63" spans="1:17" x14ac:dyDescent="0.3">
      <c r="A63" s="29" t="s">
        <v>37</v>
      </c>
      <c r="B63" s="28">
        <v>0</v>
      </c>
      <c r="C63" s="28">
        <v>15.94</v>
      </c>
      <c r="D63" s="28">
        <v>174.7</v>
      </c>
      <c r="E63" s="30">
        <f>SUM(B63:D63)</f>
        <v>190.64</v>
      </c>
      <c r="F63" s="28">
        <v>0</v>
      </c>
      <c r="G63" s="28">
        <v>78.540000000000006</v>
      </c>
      <c r="H63" s="28">
        <v>37.17</v>
      </c>
      <c r="I63" s="30">
        <f>SUM(F63:H63)</f>
        <v>115.71000000000001</v>
      </c>
      <c r="J63" s="28">
        <v>82.38</v>
      </c>
      <c r="K63" s="28">
        <v>19.14</v>
      </c>
      <c r="L63" s="28">
        <v>0</v>
      </c>
      <c r="M63" s="30">
        <f>SUM(J63:L63)</f>
        <v>101.52</v>
      </c>
      <c r="N63" s="28">
        <v>46.68</v>
      </c>
      <c r="O63" s="28">
        <v>11.19</v>
      </c>
      <c r="P63" s="28">
        <v>6.15</v>
      </c>
      <c r="Q63" s="30">
        <f>SUM(N63:P63)</f>
        <v>64.02</v>
      </c>
    </row>
    <row r="64" spans="1:17" x14ac:dyDescent="0.3">
      <c r="A64" s="29" t="s">
        <v>36</v>
      </c>
      <c r="B64" s="28">
        <v>180.8</v>
      </c>
      <c r="C64" s="28">
        <v>180.8</v>
      </c>
      <c r="D64" s="28">
        <v>183.46</v>
      </c>
      <c r="E64" s="30">
        <f>SUM(B64:D64)</f>
        <v>545.06000000000006</v>
      </c>
      <c r="F64" s="28">
        <v>180.75</v>
      </c>
      <c r="G64" s="28">
        <v>180.75</v>
      </c>
      <c r="H64" s="28">
        <v>180.75</v>
      </c>
      <c r="I64" s="30">
        <f>SUM(F64:H64)</f>
        <v>542.25</v>
      </c>
      <c r="J64" s="28">
        <v>180.75</v>
      </c>
      <c r="K64" s="28">
        <v>181.16</v>
      </c>
      <c r="L64" s="28">
        <v>181.16</v>
      </c>
      <c r="M64" s="30">
        <f>SUM(J64:L64)</f>
        <v>543.06999999999994</v>
      </c>
      <c r="N64" s="28">
        <v>181.42</v>
      </c>
      <c r="O64" s="28">
        <v>181.42</v>
      </c>
      <c r="P64" s="28">
        <v>212.08</v>
      </c>
      <c r="Q64" s="30">
        <f>SUM(N64:P64)</f>
        <v>574.91999999999996</v>
      </c>
    </row>
    <row r="66" spans="1:17" x14ac:dyDescent="0.3">
      <c r="A66" s="29" t="s">
        <v>57</v>
      </c>
      <c r="B66" s="28">
        <v>991.63</v>
      </c>
      <c r="C66" s="28">
        <v>11</v>
      </c>
      <c r="D66" s="28">
        <v>0</v>
      </c>
      <c r="F66" s="28">
        <v>580.57000000000005</v>
      </c>
      <c r="G66" s="28">
        <v>905.6</v>
      </c>
      <c r="H66" s="28">
        <v>1331.4</v>
      </c>
      <c r="J66" s="28">
        <v>279.38</v>
      </c>
      <c r="K66" s="28">
        <v>1197.67</v>
      </c>
      <c r="L66" s="28">
        <v>1396.89</v>
      </c>
      <c r="N66" s="28">
        <v>0</v>
      </c>
      <c r="O66" s="28">
        <v>784.33</v>
      </c>
      <c r="P66" s="28">
        <v>0</v>
      </c>
    </row>
    <row r="67" spans="1:17" x14ac:dyDescent="0.3">
      <c r="A67" s="29" t="s">
        <v>57</v>
      </c>
      <c r="B67" s="28">
        <v>739.53</v>
      </c>
      <c r="C67" s="28">
        <v>512.95000000000005</v>
      </c>
      <c r="D67" s="28">
        <v>0</v>
      </c>
      <c r="F67" s="28">
        <v>406.12</v>
      </c>
      <c r="G67" s="28">
        <v>493.02</v>
      </c>
      <c r="H67" s="28">
        <v>685.71</v>
      </c>
      <c r="J67" s="28">
        <v>838.13</v>
      </c>
      <c r="K67" s="28">
        <v>319.55</v>
      </c>
      <c r="L67" s="28">
        <v>470.45</v>
      </c>
      <c r="N67" s="28">
        <v>0</v>
      </c>
      <c r="O67" s="28">
        <v>150.69999999999999</v>
      </c>
      <c r="P67" s="28">
        <v>0</v>
      </c>
    </row>
    <row r="68" spans="1:17" x14ac:dyDescent="0.3">
      <c r="A68" s="29" t="s">
        <v>57</v>
      </c>
      <c r="B68" s="28">
        <v>213.64</v>
      </c>
      <c r="C68" s="28">
        <v>0</v>
      </c>
      <c r="D68" s="28">
        <v>0</v>
      </c>
      <c r="F68" s="28">
        <v>397.21</v>
      </c>
      <c r="G68" s="28">
        <v>432.76</v>
      </c>
      <c r="H68" s="28">
        <v>246.52</v>
      </c>
      <c r="J68" s="28">
        <v>0</v>
      </c>
      <c r="K68" s="28">
        <v>319.05</v>
      </c>
      <c r="L68" s="28">
        <v>62</v>
      </c>
      <c r="N68" s="28">
        <v>0</v>
      </c>
      <c r="O68" s="28">
        <v>1396.89</v>
      </c>
      <c r="P68" s="28">
        <v>0</v>
      </c>
    </row>
    <row r="69" spans="1:17" x14ac:dyDescent="0.3">
      <c r="A69" s="33"/>
      <c r="B69" s="31">
        <v>0</v>
      </c>
      <c r="C69" s="31">
        <v>0</v>
      </c>
      <c r="D69" s="31">
        <v>0</v>
      </c>
      <c r="E69" s="31"/>
      <c r="F69" s="31">
        <v>337.47</v>
      </c>
      <c r="G69" s="31">
        <v>0</v>
      </c>
      <c r="H69" s="31">
        <v>200.56</v>
      </c>
      <c r="I69" s="31"/>
      <c r="J69" s="31">
        <v>0</v>
      </c>
      <c r="K69" s="28">
        <v>1306.27</v>
      </c>
      <c r="L69" s="28">
        <v>0</v>
      </c>
      <c r="N69" s="28">
        <v>0</v>
      </c>
      <c r="O69" s="28">
        <v>1117.51</v>
      </c>
      <c r="P69" s="28">
        <v>0</v>
      </c>
    </row>
    <row r="70" spans="1:17" x14ac:dyDescent="0.3">
      <c r="B70" s="31">
        <v>0</v>
      </c>
      <c r="C70" s="31">
        <v>0</v>
      </c>
      <c r="D70" s="31">
        <v>0</v>
      </c>
      <c r="E70" s="31"/>
      <c r="F70" s="31">
        <v>295.81</v>
      </c>
      <c r="G70" s="31">
        <v>0</v>
      </c>
      <c r="H70" s="31">
        <v>0</v>
      </c>
      <c r="I70" s="31"/>
      <c r="J70" s="31">
        <v>0</v>
      </c>
      <c r="K70" s="28">
        <v>1164.0899999999999</v>
      </c>
      <c r="L70" s="28">
        <v>0</v>
      </c>
      <c r="N70" s="28">
        <v>0</v>
      </c>
      <c r="P70" s="28">
        <v>0</v>
      </c>
    </row>
    <row r="71" spans="1:17" x14ac:dyDescent="0.3">
      <c r="B71" s="31">
        <v>0</v>
      </c>
      <c r="C71" s="31">
        <v>0</v>
      </c>
      <c r="D71" s="31">
        <v>0</v>
      </c>
      <c r="E71" s="31"/>
      <c r="F71" s="31">
        <v>1649.4</v>
      </c>
      <c r="G71" s="31">
        <v>0</v>
      </c>
      <c r="H71" s="31">
        <v>0</v>
      </c>
      <c r="I71" s="31"/>
      <c r="J71" s="31">
        <v>0</v>
      </c>
      <c r="K71" s="28">
        <v>1160.97</v>
      </c>
      <c r="L71" s="28">
        <v>0</v>
      </c>
      <c r="N71" s="28">
        <v>0</v>
      </c>
      <c r="P71" s="28">
        <v>0</v>
      </c>
    </row>
    <row r="72" spans="1:17" x14ac:dyDescent="0.3">
      <c r="B72" s="31">
        <v>0</v>
      </c>
      <c r="C72" s="31">
        <v>0</v>
      </c>
      <c r="D72" s="31">
        <v>0</v>
      </c>
      <c r="E72" s="31"/>
      <c r="F72" s="31">
        <v>0</v>
      </c>
      <c r="G72" s="31">
        <v>0</v>
      </c>
      <c r="H72" s="31">
        <v>0</v>
      </c>
      <c r="I72" s="31"/>
      <c r="J72" s="31">
        <v>0</v>
      </c>
      <c r="K72" s="28">
        <v>587.77</v>
      </c>
      <c r="L72" s="28">
        <v>0</v>
      </c>
      <c r="N72" s="28">
        <v>0</v>
      </c>
      <c r="P72" s="28">
        <v>0</v>
      </c>
    </row>
    <row r="73" spans="1:17" x14ac:dyDescent="0.3">
      <c r="B73" s="31">
        <v>0</v>
      </c>
      <c r="C73" s="31">
        <v>0</v>
      </c>
      <c r="D73" s="31">
        <v>0</v>
      </c>
      <c r="E73" s="31"/>
      <c r="F73" s="31">
        <v>0</v>
      </c>
      <c r="G73" s="31">
        <v>0</v>
      </c>
      <c r="H73" s="31">
        <v>0</v>
      </c>
      <c r="I73" s="31"/>
      <c r="J73" s="31">
        <v>0</v>
      </c>
      <c r="K73" s="28">
        <v>369.77</v>
      </c>
      <c r="L73" s="28">
        <v>0</v>
      </c>
      <c r="N73" s="28">
        <v>0</v>
      </c>
      <c r="P73" s="28">
        <v>0</v>
      </c>
    </row>
    <row r="74" spans="1:17" x14ac:dyDescent="0.3">
      <c r="B74" s="31">
        <v>0</v>
      </c>
      <c r="C74" s="31">
        <v>0</v>
      </c>
      <c r="D74" s="31">
        <v>0</v>
      </c>
      <c r="E74" s="31"/>
      <c r="F74" s="31">
        <v>0</v>
      </c>
      <c r="G74" s="31">
        <v>0</v>
      </c>
      <c r="H74" s="31">
        <v>0</v>
      </c>
      <c r="I74" s="31"/>
      <c r="J74" s="31">
        <v>0</v>
      </c>
      <c r="K74" s="28">
        <v>337.81</v>
      </c>
      <c r="L74" s="28">
        <v>0</v>
      </c>
      <c r="N74" s="28">
        <v>0</v>
      </c>
      <c r="P74" s="28">
        <v>0</v>
      </c>
    </row>
    <row r="75" spans="1:17" x14ac:dyDescent="0.3">
      <c r="B75" s="31">
        <v>0</v>
      </c>
      <c r="C75" s="31">
        <v>0</v>
      </c>
      <c r="D75" s="31">
        <v>0</v>
      </c>
      <c r="E75" s="31"/>
      <c r="F75" s="31">
        <v>0</v>
      </c>
      <c r="G75" s="31">
        <v>0</v>
      </c>
      <c r="H75" s="31">
        <v>0</v>
      </c>
      <c r="I75" s="31"/>
      <c r="J75" s="31">
        <v>0</v>
      </c>
      <c r="K75" s="28">
        <v>227.96</v>
      </c>
      <c r="L75" s="28">
        <v>0</v>
      </c>
      <c r="N75" s="28">
        <v>0</v>
      </c>
      <c r="P75" s="28">
        <v>0</v>
      </c>
    </row>
    <row r="76" spans="1:17" x14ac:dyDescent="0.3">
      <c r="B76" s="31">
        <v>0</v>
      </c>
      <c r="C76" s="31">
        <v>0</v>
      </c>
      <c r="D76" s="31">
        <v>0</v>
      </c>
      <c r="E76" s="31"/>
      <c r="F76" s="31">
        <v>0</v>
      </c>
      <c r="G76" s="31">
        <v>0</v>
      </c>
      <c r="H76" s="31">
        <v>0</v>
      </c>
      <c r="I76" s="31"/>
      <c r="J76" s="31">
        <v>0</v>
      </c>
      <c r="K76" s="28">
        <v>105.83</v>
      </c>
      <c r="L76" s="28">
        <v>0</v>
      </c>
      <c r="N76" s="28">
        <v>0</v>
      </c>
      <c r="P76" s="28">
        <v>0</v>
      </c>
    </row>
    <row r="77" spans="1:17" x14ac:dyDescent="0.3">
      <c r="B77" s="31">
        <v>0</v>
      </c>
      <c r="C77" s="31">
        <v>0</v>
      </c>
      <c r="D77" s="31">
        <v>0</v>
      </c>
      <c r="E77" s="31"/>
      <c r="F77" s="31">
        <v>0</v>
      </c>
      <c r="G77" s="31">
        <v>0</v>
      </c>
      <c r="H77" s="31">
        <v>0</v>
      </c>
      <c r="I77" s="31"/>
      <c r="J77" s="31">
        <v>0</v>
      </c>
      <c r="K77" s="28">
        <v>105.49</v>
      </c>
      <c r="L77" s="28">
        <v>0</v>
      </c>
      <c r="N77" s="28">
        <v>0</v>
      </c>
      <c r="P77" s="28">
        <v>0</v>
      </c>
    </row>
    <row r="78" spans="1:17" x14ac:dyDescent="0.3">
      <c r="B78" s="31">
        <v>0</v>
      </c>
      <c r="C78" s="31">
        <v>0</v>
      </c>
      <c r="D78" s="31">
        <v>0</v>
      </c>
      <c r="E78" s="31"/>
      <c r="F78" s="31">
        <v>0</v>
      </c>
      <c r="G78" s="31">
        <v>0</v>
      </c>
      <c r="H78" s="31">
        <v>0</v>
      </c>
      <c r="I78" s="31"/>
      <c r="J78" s="31">
        <v>0</v>
      </c>
      <c r="K78" s="28">
        <v>866.05</v>
      </c>
      <c r="L78" s="28">
        <v>0</v>
      </c>
      <c r="N78" s="28">
        <v>0</v>
      </c>
      <c r="P78" s="28">
        <v>0</v>
      </c>
    </row>
    <row r="79" spans="1:17" s="29" customFormat="1" x14ac:dyDescent="0.3">
      <c r="A79" s="29" t="s">
        <v>72</v>
      </c>
      <c r="B79" s="30">
        <f>SUM(B66:B78)</f>
        <v>1944.7999999999997</v>
      </c>
      <c r="C79" s="30">
        <f>SUM(C66:C78)</f>
        <v>523.95000000000005</v>
      </c>
      <c r="D79" s="30">
        <f>SUM(D66:D78)</f>
        <v>0</v>
      </c>
      <c r="E79" s="30">
        <f>SUM(B79:D79)</f>
        <v>2468.75</v>
      </c>
      <c r="F79" s="30">
        <f>SUM(F66:F78)</f>
        <v>3666.58</v>
      </c>
      <c r="G79" s="30">
        <f>SUM(G66:G78)</f>
        <v>1831.3799999999999</v>
      </c>
      <c r="H79" s="30">
        <f>SUM(H66:H78)</f>
        <v>2464.19</v>
      </c>
      <c r="I79" s="30">
        <f>SUM(F79:H79)</f>
        <v>7962.15</v>
      </c>
      <c r="J79" s="30">
        <f>SUM(J66:J78)</f>
        <v>1117.51</v>
      </c>
      <c r="K79" s="30">
        <f>SUM(K66:K78)</f>
        <v>8068.2800000000016</v>
      </c>
      <c r="L79" s="30">
        <f>SUM(L66:L78)</f>
        <v>1929.3400000000001</v>
      </c>
      <c r="M79" s="30">
        <f>SUM(J79:L79)</f>
        <v>11115.130000000001</v>
      </c>
      <c r="N79" s="30">
        <f>SUM(N66:N78)</f>
        <v>0</v>
      </c>
      <c r="O79" s="30">
        <f>SUM(O66:O78)</f>
        <v>3449.4300000000003</v>
      </c>
      <c r="P79" s="30">
        <f>SUM(P66:P78)</f>
        <v>0</v>
      </c>
      <c r="Q79" s="30">
        <f>SUM(N79:P79)</f>
        <v>3449.4300000000003</v>
      </c>
    </row>
    <row r="81" spans="1:17" x14ac:dyDescent="0.3">
      <c r="A81" s="29" t="s">
        <v>44</v>
      </c>
      <c r="B81" s="28">
        <v>273.02</v>
      </c>
      <c r="C81" s="28">
        <v>448.2</v>
      </c>
      <c r="D81" s="28">
        <v>0</v>
      </c>
      <c r="E81" s="30">
        <f>SUM(B81:D81)</f>
        <v>721.22</v>
      </c>
      <c r="F81" s="28">
        <v>0</v>
      </c>
      <c r="G81" s="28">
        <v>0</v>
      </c>
      <c r="H81" s="28">
        <v>319.8</v>
      </c>
      <c r="I81" s="30">
        <f>SUM(F81:H81)</f>
        <v>319.8</v>
      </c>
      <c r="J81" s="28">
        <v>266.55</v>
      </c>
      <c r="K81" s="28">
        <v>606.38</v>
      </c>
      <c r="L81" s="28">
        <v>379.82</v>
      </c>
      <c r="M81" s="30">
        <f>SUM(J81:L81)</f>
        <v>1252.75</v>
      </c>
      <c r="N81" s="28">
        <v>423.13</v>
      </c>
      <c r="O81" s="28">
        <v>379.82</v>
      </c>
      <c r="P81" s="28">
        <v>383.16</v>
      </c>
      <c r="Q81" s="30">
        <f>SUM(N81:P81)</f>
        <v>1186.1100000000001</v>
      </c>
    </row>
    <row r="82" spans="1:17" x14ac:dyDescent="0.3">
      <c r="A82" s="29" t="s">
        <v>45</v>
      </c>
      <c r="B82" s="28">
        <v>46.97</v>
      </c>
      <c r="C82" s="28">
        <v>65.3</v>
      </c>
      <c r="D82" s="28">
        <v>0</v>
      </c>
      <c r="E82" s="30">
        <f>SUM(B82:D82)</f>
        <v>112.27</v>
      </c>
      <c r="F82" s="28">
        <v>0</v>
      </c>
      <c r="G82" s="28">
        <v>0</v>
      </c>
      <c r="H82" s="28">
        <v>91.94</v>
      </c>
      <c r="I82" s="30">
        <f>SUM(F82:H82)</f>
        <v>91.94</v>
      </c>
      <c r="J82" s="28">
        <v>80.63</v>
      </c>
      <c r="K82" s="28">
        <v>164.67</v>
      </c>
      <c r="L82" s="28">
        <v>104.6</v>
      </c>
      <c r="M82" s="30">
        <f>SUM(J82:L82)</f>
        <v>349.9</v>
      </c>
      <c r="N82" s="28">
        <v>113.77</v>
      </c>
      <c r="O82" s="28">
        <v>104.6</v>
      </c>
      <c r="P82" s="28">
        <v>105.3</v>
      </c>
      <c r="Q82" s="30">
        <f>SUM(N82:P82)</f>
        <v>323.67</v>
      </c>
    </row>
    <row r="83" spans="1:17" x14ac:dyDescent="0.3">
      <c r="A83" s="29" t="s">
        <v>46</v>
      </c>
      <c r="B83" s="28">
        <v>115.64</v>
      </c>
      <c r="C83" s="28">
        <v>115.64</v>
      </c>
      <c r="D83" s="28">
        <v>57.82</v>
      </c>
      <c r="E83" s="30">
        <f t="shared" ref="E83:E84" si="15">SUM(B83:D83)</f>
        <v>289.10000000000002</v>
      </c>
      <c r="F83" s="28">
        <v>57.82</v>
      </c>
      <c r="G83" s="28">
        <v>0</v>
      </c>
      <c r="H83" s="28">
        <v>173.46</v>
      </c>
      <c r="I83" s="30">
        <f t="shared" ref="I83:I84" si="16">SUM(F83:H83)</f>
        <v>231.28</v>
      </c>
      <c r="J83" s="28">
        <v>121.42</v>
      </c>
      <c r="K83" s="28">
        <v>182.13</v>
      </c>
      <c r="L83" s="28">
        <v>60.71</v>
      </c>
      <c r="M83" s="30">
        <f t="shared" ref="M83:M84" si="17">SUM(J83:L83)</f>
        <v>364.26</v>
      </c>
      <c r="N83" s="28">
        <v>121.42</v>
      </c>
      <c r="O83" s="28">
        <v>121.42</v>
      </c>
      <c r="P83" s="28">
        <v>121.42</v>
      </c>
      <c r="Q83" s="30">
        <f>SUM(N83:P83)</f>
        <v>364.26</v>
      </c>
    </row>
    <row r="84" spans="1:17" x14ac:dyDescent="0.3">
      <c r="A84" s="29" t="s">
        <v>73</v>
      </c>
      <c r="B84" s="28">
        <v>37.5</v>
      </c>
      <c r="C84" s="28">
        <v>0</v>
      </c>
      <c r="D84" s="28">
        <v>40.200000000000003</v>
      </c>
      <c r="E84" s="30">
        <f t="shared" si="15"/>
        <v>77.7</v>
      </c>
      <c r="F84" s="28">
        <v>54.66</v>
      </c>
      <c r="G84" s="28">
        <v>0</v>
      </c>
      <c r="H84" s="28">
        <v>83.82</v>
      </c>
      <c r="I84" s="30">
        <f t="shared" si="16"/>
        <v>138.47999999999999</v>
      </c>
      <c r="J84" s="28">
        <v>0</v>
      </c>
      <c r="K84" s="28">
        <v>0</v>
      </c>
      <c r="L84" s="28">
        <v>80.400000000000006</v>
      </c>
      <c r="M84" s="30">
        <f t="shared" si="17"/>
        <v>80.400000000000006</v>
      </c>
      <c r="N84" s="28">
        <v>0</v>
      </c>
      <c r="O84" s="28">
        <v>119.22</v>
      </c>
      <c r="P84" s="28">
        <v>0</v>
      </c>
      <c r="Q84" s="30">
        <f>SUM(N84:P84)</f>
        <v>119.22</v>
      </c>
    </row>
    <row r="85" spans="1:17" s="29" customFormat="1" x14ac:dyDescent="0.3">
      <c r="A85" s="33" t="s">
        <v>77</v>
      </c>
      <c r="B85" s="30">
        <f>SUM(B81:B84)</f>
        <v>473.13</v>
      </c>
      <c r="C85" s="30">
        <f>SUM(C81:C84)</f>
        <v>629.14</v>
      </c>
      <c r="D85" s="30">
        <f>SUM(D81:D84)</f>
        <v>98.02000000000001</v>
      </c>
      <c r="E85" s="30">
        <f>SUM(B85:D85)</f>
        <v>1200.29</v>
      </c>
      <c r="F85" s="30">
        <f>SUM(F81:F84)</f>
        <v>112.47999999999999</v>
      </c>
      <c r="G85" s="30">
        <f>SUM(G81:G84)</f>
        <v>0</v>
      </c>
      <c r="H85" s="30">
        <f>SUM(H81:H84)</f>
        <v>669.02</v>
      </c>
      <c r="I85" s="30">
        <f>SUM(F85:H85)</f>
        <v>781.5</v>
      </c>
      <c r="J85" s="30">
        <f>SUM(J81:J84)</f>
        <v>468.6</v>
      </c>
      <c r="K85" s="30">
        <f>SUM(K81:K84)</f>
        <v>953.18</v>
      </c>
      <c r="L85" s="30">
        <f>SUM(L81:L84)</f>
        <v>625.53</v>
      </c>
      <c r="M85" s="30">
        <f>SUM(J85:L85)</f>
        <v>2047.31</v>
      </c>
      <c r="N85" s="30">
        <f>SUM(N81:N84)</f>
        <v>658.31999999999994</v>
      </c>
      <c r="O85" s="30">
        <f>SUM(O81:O84)</f>
        <v>725.06</v>
      </c>
      <c r="P85" s="30">
        <f>SUM(P81:P84)</f>
        <v>609.88</v>
      </c>
      <c r="Q85" s="30">
        <f>SUM(N85:P85)</f>
        <v>1993.2599999999998</v>
      </c>
    </row>
    <row r="87" spans="1:17" x14ac:dyDescent="0.3">
      <c r="A87" s="29" t="s">
        <v>38</v>
      </c>
      <c r="B87" s="28">
        <v>600</v>
      </c>
      <c r="C87" s="28">
        <v>600</v>
      </c>
      <c r="D87" s="28">
        <v>600</v>
      </c>
      <c r="E87" s="30">
        <f>SUM(B87:D87)</f>
        <v>1800</v>
      </c>
      <c r="F87" s="28">
        <v>600</v>
      </c>
      <c r="G87" s="28">
        <v>600</v>
      </c>
      <c r="H87" s="28">
        <v>700</v>
      </c>
      <c r="I87" s="30">
        <f>SUM(F87:H87)</f>
        <v>1900</v>
      </c>
      <c r="J87" s="28">
        <v>700</v>
      </c>
      <c r="K87" s="28">
        <v>700</v>
      </c>
      <c r="L87" s="28">
        <v>700</v>
      </c>
      <c r="M87" s="30">
        <f>SUM(J87:L87)</f>
        <v>2100</v>
      </c>
      <c r="N87" s="28">
        <v>700</v>
      </c>
      <c r="O87" s="28">
        <v>700</v>
      </c>
      <c r="P87" s="28">
        <v>700</v>
      </c>
      <c r="Q87" s="30">
        <f>SUM(N87:P87)</f>
        <v>2100</v>
      </c>
    </row>
    <row r="88" spans="1:17" x14ac:dyDescent="0.3">
      <c r="A88" s="29" t="s">
        <v>42</v>
      </c>
      <c r="H88" s="28">
        <v>358</v>
      </c>
      <c r="N88" s="74">
        <v>0</v>
      </c>
      <c r="O88" s="28">
        <v>0</v>
      </c>
      <c r="P88" s="28">
        <v>0</v>
      </c>
    </row>
    <row r="89" spans="1:17" x14ac:dyDescent="0.3">
      <c r="A89" s="29" t="s">
        <v>83</v>
      </c>
      <c r="B89" s="28">
        <v>8706.65</v>
      </c>
      <c r="C89" s="28">
        <v>9231.52</v>
      </c>
      <c r="D89" s="28">
        <v>12418.97</v>
      </c>
      <c r="F89" s="28">
        <v>9470.6299999999992</v>
      </c>
      <c r="G89" s="28">
        <v>8133.08</v>
      </c>
      <c r="H89" s="28">
        <v>7433.75</v>
      </c>
      <c r="J89" s="28">
        <v>7670.48</v>
      </c>
      <c r="K89" s="28">
        <v>3323.24</v>
      </c>
      <c r="L89" s="28">
        <v>2640.55</v>
      </c>
      <c r="N89" s="28">
        <v>6123.03</v>
      </c>
      <c r="O89" s="28">
        <v>3365.55</v>
      </c>
      <c r="P89" s="28">
        <v>2702.23</v>
      </c>
    </row>
    <row r="90" spans="1:17" x14ac:dyDescent="0.3">
      <c r="A90" s="29" t="s">
        <v>84</v>
      </c>
      <c r="B90" s="28">
        <v>3000</v>
      </c>
      <c r="C90" s="28">
        <v>3001.72</v>
      </c>
      <c r="D90" s="28">
        <v>2959.57</v>
      </c>
      <c r="F90" s="28">
        <v>3415.3</v>
      </c>
      <c r="G90" s="28">
        <v>3644.12</v>
      </c>
      <c r="H90" s="28">
        <v>4362.07</v>
      </c>
      <c r="J90" s="28">
        <v>4779.22</v>
      </c>
      <c r="K90" s="28">
        <v>6743.94</v>
      </c>
      <c r="L90" s="28">
        <v>7120.68</v>
      </c>
      <c r="N90" s="72">
        <v>7873.95</v>
      </c>
      <c r="O90" s="28">
        <v>9175.32</v>
      </c>
      <c r="P90" s="78">
        <v>10087.34</v>
      </c>
    </row>
    <row r="91" spans="1:17" x14ac:dyDescent="0.3">
      <c r="B91" s="30">
        <f>SUM(B89:B90)</f>
        <v>11706.65</v>
      </c>
      <c r="C91" s="30">
        <f>SUM(C89:C90)</f>
        <v>12233.24</v>
      </c>
      <c r="D91" s="30">
        <f>SUM(D89:D90)</f>
        <v>15378.539999999999</v>
      </c>
      <c r="F91" s="30">
        <f>SUM(F89:F90)</f>
        <v>12885.93</v>
      </c>
      <c r="G91" s="30">
        <f>SUM(G89:G90)</f>
        <v>11777.2</v>
      </c>
      <c r="H91" s="30">
        <f>SUM(H89:H90)</f>
        <v>11795.82</v>
      </c>
      <c r="J91" s="30">
        <f>SUM(J89:J90)</f>
        <v>12449.7</v>
      </c>
      <c r="K91" s="30">
        <f>SUM(K89:K90)</f>
        <v>10067.18</v>
      </c>
      <c r="L91" s="30">
        <f>SUM(L89:L90)</f>
        <v>9761.23</v>
      </c>
      <c r="N91" s="30">
        <f>SUM(N89:N90)</f>
        <v>13996.98</v>
      </c>
      <c r="O91" s="30">
        <f>SUM(O89:O90)</f>
        <v>12540.869999999999</v>
      </c>
      <c r="P91" s="30">
        <f>SUM(P89:P90)</f>
        <v>12789.57</v>
      </c>
    </row>
  </sheetData>
  <pageMargins left="0.25" right="0.25" top="0.75" bottom="0.75" header="0.3" footer="0.3"/>
  <pageSetup scale="66" fitToHeight="0" orientation="landscape" r:id="rId1"/>
  <rowBreaks count="1" manualBreakCount="1">
    <brk id="50" max="16383" man="1"/>
  </rowBreaks>
  <ignoredErrors>
    <ignoredError sqref="O9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36AF8-C08A-44DE-B4E4-F1CDEB512D35}">
  <dimension ref="A1:G58"/>
  <sheetViews>
    <sheetView tabSelected="1" workbookViewId="0">
      <selection activeCell="G4" sqref="G4"/>
    </sheetView>
  </sheetViews>
  <sheetFormatPr defaultRowHeight="14.4" x14ac:dyDescent="0.3"/>
  <cols>
    <col min="1" max="1" width="31.88671875" style="1" customWidth="1"/>
    <col min="2" max="2" width="11.33203125" customWidth="1"/>
    <col min="3" max="3" width="11.44140625" customWidth="1"/>
    <col min="4" max="4" width="10.5546875" customWidth="1"/>
    <col min="5" max="5" width="10" style="1" customWidth="1"/>
    <col min="6" max="6" width="13.33203125" style="1" customWidth="1"/>
    <col min="7" max="7" width="15.109375" style="1" customWidth="1"/>
  </cols>
  <sheetData>
    <row r="1" spans="1:7" ht="15.6" x14ac:dyDescent="0.3">
      <c r="A1" s="71" t="s">
        <v>98</v>
      </c>
      <c r="E1" s="5"/>
      <c r="F1" s="5"/>
      <c r="G1" s="5"/>
    </row>
    <row r="2" spans="1:7" x14ac:dyDescent="0.3">
      <c r="A2" s="5"/>
      <c r="E2" s="5"/>
      <c r="F2" s="5"/>
      <c r="G2" s="5"/>
    </row>
    <row r="3" spans="1:7" ht="15.6" x14ac:dyDescent="0.3">
      <c r="A3" s="3"/>
      <c r="B3" s="68">
        <v>2019</v>
      </c>
      <c r="C3" s="68">
        <v>2020</v>
      </c>
      <c r="D3" s="68">
        <v>2021</v>
      </c>
      <c r="E3" s="8">
        <v>2022</v>
      </c>
      <c r="F3" s="68">
        <v>2023</v>
      </c>
      <c r="G3" s="68">
        <v>2024</v>
      </c>
    </row>
    <row r="4" spans="1:7" ht="15.6" x14ac:dyDescent="0.3">
      <c r="A4" s="9" t="s">
        <v>13</v>
      </c>
      <c r="E4" s="12"/>
      <c r="F4" s="69"/>
      <c r="G4" s="69"/>
    </row>
    <row r="5" spans="1:7" ht="15.6" x14ac:dyDescent="0.3">
      <c r="A5" s="13" t="s">
        <v>14</v>
      </c>
      <c r="B5" s="16">
        <v>35811</v>
      </c>
      <c r="C5" s="16">
        <v>8921</v>
      </c>
      <c r="D5" s="16">
        <v>5709</v>
      </c>
      <c r="E5" s="16">
        <v>13489</v>
      </c>
      <c r="F5" s="16">
        <v>30028.98</v>
      </c>
      <c r="G5" s="16">
        <v>18930</v>
      </c>
    </row>
    <row r="6" spans="1:7" ht="15.6" x14ac:dyDescent="0.3">
      <c r="A6" s="13" t="s">
        <v>15</v>
      </c>
      <c r="B6" s="16">
        <v>14716</v>
      </c>
      <c r="C6" s="16">
        <v>8546</v>
      </c>
      <c r="D6" s="16">
        <v>10227</v>
      </c>
      <c r="E6" s="16">
        <v>6942</v>
      </c>
      <c r="F6" s="16">
        <v>8747.69</v>
      </c>
      <c r="G6" s="16">
        <v>11991</v>
      </c>
    </row>
    <row r="7" spans="1:7" ht="15.6" x14ac:dyDescent="0.3">
      <c r="A7" s="13" t="s">
        <v>16</v>
      </c>
      <c r="B7" s="16">
        <v>3000</v>
      </c>
      <c r="C7" s="16">
        <v>3000</v>
      </c>
      <c r="D7" s="16">
        <v>9000</v>
      </c>
      <c r="E7" s="16">
        <v>9000</v>
      </c>
      <c r="F7" s="16">
        <v>6000</v>
      </c>
      <c r="G7" s="16">
        <v>9000</v>
      </c>
    </row>
    <row r="8" spans="1:7" ht="15.6" x14ac:dyDescent="0.3">
      <c r="A8" s="13" t="s">
        <v>17</v>
      </c>
      <c r="B8" s="16">
        <v>2000</v>
      </c>
      <c r="C8" s="16">
        <v>0</v>
      </c>
      <c r="D8" s="16">
        <v>335</v>
      </c>
      <c r="E8" s="16">
        <v>450</v>
      </c>
      <c r="F8" s="16">
        <v>925</v>
      </c>
      <c r="G8" s="16">
        <v>1080</v>
      </c>
    </row>
    <row r="9" spans="1:7" ht="15.6" x14ac:dyDescent="0.3">
      <c r="A9" s="13" t="s">
        <v>18</v>
      </c>
      <c r="B9" s="16">
        <v>2403</v>
      </c>
      <c r="C9" s="16">
        <v>1888</v>
      </c>
      <c r="D9" s="16">
        <v>3279</v>
      </c>
      <c r="E9" s="16">
        <v>709</v>
      </c>
      <c r="F9" s="16">
        <v>2115.8200000000002</v>
      </c>
      <c r="G9" s="16">
        <v>2222</v>
      </c>
    </row>
    <row r="10" spans="1:7" ht="15.6" x14ac:dyDescent="0.3">
      <c r="A10" s="13" t="s">
        <v>19</v>
      </c>
      <c r="B10" s="16"/>
      <c r="C10" s="16">
        <v>10</v>
      </c>
      <c r="D10" s="16"/>
      <c r="E10" s="16"/>
      <c r="F10" s="16"/>
      <c r="G10" s="16"/>
    </row>
    <row r="11" spans="1:7" ht="15.6" x14ac:dyDescent="0.3">
      <c r="A11" s="10"/>
      <c r="B11" s="16"/>
      <c r="C11" s="16"/>
      <c r="D11" s="16"/>
      <c r="E11" s="16"/>
      <c r="F11" s="16"/>
      <c r="G11" s="16"/>
    </row>
    <row r="12" spans="1:7" ht="15.6" x14ac:dyDescent="0.3">
      <c r="A12" s="9" t="s">
        <v>20</v>
      </c>
      <c r="B12" s="66">
        <v>57930</v>
      </c>
      <c r="C12" s="66">
        <v>22365</v>
      </c>
      <c r="D12" s="66">
        <v>28550</v>
      </c>
      <c r="E12" s="66">
        <v>30590</v>
      </c>
      <c r="F12" s="66">
        <v>47817.490000000005</v>
      </c>
      <c r="G12" s="66">
        <v>43223</v>
      </c>
    </row>
    <row r="13" spans="1:7" ht="15.6" x14ac:dyDescent="0.3">
      <c r="A13" s="9" t="s">
        <v>21</v>
      </c>
      <c r="B13" s="66">
        <v>30632</v>
      </c>
      <c r="C13" s="66">
        <v>9016</v>
      </c>
      <c r="D13" s="66">
        <v>10081</v>
      </c>
      <c r="E13" s="66">
        <v>12663</v>
      </c>
      <c r="F13" s="66">
        <v>24995.46</v>
      </c>
      <c r="G13" s="66">
        <v>24298</v>
      </c>
    </row>
    <row r="14" spans="1:7" ht="15.6" x14ac:dyDescent="0.3">
      <c r="A14" s="9" t="s">
        <v>22</v>
      </c>
      <c r="B14" s="16">
        <v>27298</v>
      </c>
      <c r="C14" s="16">
        <v>13349</v>
      </c>
      <c r="D14" s="16">
        <v>18469</v>
      </c>
      <c r="E14" s="16">
        <v>17927</v>
      </c>
      <c r="F14" s="16">
        <v>22822.03</v>
      </c>
      <c r="G14" s="16">
        <v>18925</v>
      </c>
    </row>
    <row r="15" spans="1:7" ht="15.6" x14ac:dyDescent="0.3">
      <c r="A15" s="9" t="s">
        <v>23</v>
      </c>
      <c r="B15" s="16">
        <v>27635</v>
      </c>
      <c r="C15" s="16">
        <v>16070</v>
      </c>
      <c r="D15" s="16">
        <v>19072</v>
      </c>
      <c r="E15" s="16">
        <v>19725</v>
      </c>
      <c r="F15" s="16">
        <v>18903.7</v>
      </c>
      <c r="G15" s="16">
        <v>21131</v>
      </c>
    </row>
    <row r="16" spans="1:7" ht="15.6" x14ac:dyDescent="0.3">
      <c r="A16" s="18" t="s">
        <v>24</v>
      </c>
      <c r="B16" s="66">
        <v>58267</v>
      </c>
      <c r="C16" s="66">
        <v>25086</v>
      </c>
      <c r="D16" s="66">
        <v>29153</v>
      </c>
      <c r="E16" s="66">
        <v>32388</v>
      </c>
      <c r="F16" s="66">
        <v>43898.729999999996</v>
      </c>
      <c r="G16" s="66">
        <v>45429</v>
      </c>
    </row>
    <row r="17" spans="1:7" ht="15.6" x14ac:dyDescent="0.3">
      <c r="A17" s="9" t="s">
        <v>25</v>
      </c>
      <c r="B17" s="66">
        <v>-337</v>
      </c>
      <c r="C17" s="66">
        <v>-2721</v>
      </c>
      <c r="D17" s="66">
        <v>-603</v>
      </c>
      <c r="E17" s="66">
        <v>-1798</v>
      </c>
      <c r="F17" s="66">
        <v>3918.329999999999</v>
      </c>
      <c r="G17" s="66">
        <v>-2207</v>
      </c>
    </row>
    <row r="18" spans="1:7" ht="15.6" x14ac:dyDescent="0.3">
      <c r="A18" s="9" t="s">
        <v>28</v>
      </c>
      <c r="B18" s="16">
        <v>14048</v>
      </c>
      <c r="C18" s="16">
        <v>11327</v>
      </c>
      <c r="D18" s="16">
        <v>10724</v>
      </c>
      <c r="E18" s="16">
        <v>8926</v>
      </c>
      <c r="F18" s="57">
        <v>12789.57</v>
      </c>
      <c r="G18" s="57">
        <v>10058</v>
      </c>
    </row>
    <row r="19" spans="1:7" ht="15.6" x14ac:dyDescent="0.3">
      <c r="A19" s="20" t="s">
        <v>29</v>
      </c>
      <c r="B19" s="16">
        <v>11854</v>
      </c>
      <c r="C19" s="16">
        <v>10894</v>
      </c>
      <c r="D19" s="16">
        <v>12210</v>
      </c>
      <c r="E19" s="16">
        <v>9415</v>
      </c>
      <c r="F19" s="87" t="s">
        <v>71</v>
      </c>
      <c r="G19" s="87">
        <v>12594</v>
      </c>
    </row>
    <row r="20" spans="1:7" ht="15.6" x14ac:dyDescent="0.3">
      <c r="A20" s="10"/>
      <c r="B20" s="16"/>
      <c r="C20" s="16"/>
      <c r="D20" s="16"/>
      <c r="E20" s="16"/>
      <c r="F20" s="16"/>
      <c r="G20" s="16"/>
    </row>
    <row r="21" spans="1:7" ht="15.6" x14ac:dyDescent="0.3">
      <c r="A21" s="9" t="s">
        <v>30</v>
      </c>
      <c r="B21" s="16"/>
      <c r="C21" s="16"/>
      <c r="D21" s="16"/>
      <c r="E21" s="16"/>
      <c r="F21" s="16"/>
      <c r="G21" s="16"/>
    </row>
    <row r="22" spans="1:7" ht="15.6" x14ac:dyDescent="0.3">
      <c r="A22" s="9" t="s">
        <v>31</v>
      </c>
      <c r="B22" s="16"/>
      <c r="C22" s="16"/>
      <c r="D22" s="16"/>
      <c r="E22" s="16"/>
      <c r="F22" s="16"/>
      <c r="G22" s="16"/>
    </row>
    <row r="23" spans="1:7" ht="15.6" x14ac:dyDescent="0.3">
      <c r="A23" s="13" t="s">
        <v>32</v>
      </c>
      <c r="B23" s="16">
        <v>30206</v>
      </c>
      <c r="C23" s="16">
        <v>8841</v>
      </c>
      <c r="D23" s="16">
        <v>10081</v>
      </c>
      <c r="E23" s="16">
        <v>12663</v>
      </c>
      <c r="F23" s="16">
        <v>24995.46</v>
      </c>
      <c r="G23" s="16">
        <v>24298</v>
      </c>
    </row>
    <row r="24" spans="1:7" ht="15.6" x14ac:dyDescent="0.3">
      <c r="A24" s="13" t="s">
        <v>33</v>
      </c>
      <c r="B24" s="16">
        <v>426</v>
      </c>
      <c r="C24" s="16">
        <v>175</v>
      </c>
      <c r="D24" s="16">
        <v>0</v>
      </c>
      <c r="E24" s="16">
        <v>0</v>
      </c>
      <c r="F24" s="16">
        <v>0</v>
      </c>
      <c r="G24" s="16">
        <v>0</v>
      </c>
    </row>
    <row r="25" spans="1:7" ht="15.6" x14ac:dyDescent="0.3">
      <c r="A25" s="9" t="s">
        <v>34</v>
      </c>
      <c r="B25" s="16"/>
      <c r="C25" s="16"/>
      <c r="D25" s="16"/>
      <c r="E25" s="16"/>
      <c r="F25" s="16"/>
      <c r="G25" s="16"/>
    </row>
    <row r="26" spans="1:7" ht="15.6" x14ac:dyDescent="0.3">
      <c r="A26" s="13" t="s">
        <v>35</v>
      </c>
      <c r="B26" s="16">
        <v>1429</v>
      </c>
      <c r="C26" s="16">
        <v>775</v>
      </c>
      <c r="D26" s="16">
        <v>910</v>
      </c>
      <c r="E26" s="16">
        <v>1116</v>
      </c>
      <c r="F26" s="16">
        <v>1613.8300000000002</v>
      </c>
      <c r="G26" s="16">
        <v>1185</v>
      </c>
    </row>
    <row r="27" spans="1:7" ht="15.6" x14ac:dyDescent="0.3">
      <c r="A27" s="13" t="s">
        <v>36</v>
      </c>
      <c r="B27" s="16">
        <v>1071</v>
      </c>
      <c r="C27" s="16">
        <v>1177</v>
      </c>
      <c r="D27" s="16">
        <v>1719</v>
      </c>
      <c r="E27" s="16">
        <v>1768</v>
      </c>
      <c r="F27" s="16">
        <v>2205.3000000000002</v>
      </c>
      <c r="G27" s="16">
        <v>1836</v>
      </c>
    </row>
    <row r="28" spans="1:7" ht="15.6" x14ac:dyDescent="0.3">
      <c r="A28" s="13" t="s">
        <v>37</v>
      </c>
      <c r="B28" s="16">
        <v>1380</v>
      </c>
      <c r="C28" s="16">
        <v>841</v>
      </c>
      <c r="D28" s="16">
        <v>115</v>
      </c>
      <c r="E28" s="16">
        <v>863</v>
      </c>
      <c r="F28" s="16">
        <v>471.89</v>
      </c>
      <c r="G28" s="16">
        <v>1018</v>
      </c>
    </row>
    <row r="29" spans="1:7" ht="15.6" x14ac:dyDescent="0.3">
      <c r="A29" s="13" t="s">
        <v>38</v>
      </c>
      <c r="B29" s="16">
        <v>7800</v>
      </c>
      <c r="C29" s="16">
        <v>6000</v>
      </c>
      <c r="D29" s="16">
        <v>7800</v>
      </c>
      <c r="E29" s="16">
        <v>7200</v>
      </c>
      <c r="F29" s="16">
        <v>7900</v>
      </c>
      <c r="G29" s="16">
        <v>7000</v>
      </c>
    </row>
    <row r="30" spans="1:7" ht="15.6" x14ac:dyDescent="0.3">
      <c r="A30" s="23" t="s">
        <v>39</v>
      </c>
      <c r="B30" s="16">
        <v>462</v>
      </c>
      <c r="C30" s="16">
        <v>225</v>
      </c>
      <c r="D30" s="16">
        <v>242</v>
      </c>
      <c r="E30" s="16">
        <v>400</v>
      </c>
      <c r="F30" s="16">
        <v>332.32</v>
      </c>
      <c r="G30" s="16">
        <v>473</v>
      </c>
    </row>
    <row r="31" spans="1:7" ht="15.6" x14ac:dyDescent="0.3">
      <c r="A31" s="84" t="s">
        <v>99</v>
      </c>
      <c r="B31" s="16">
        <v>823</v>
      </c>
      <c r="C31" s="16">
        <v>1302</v>
      </c>
      <c r="D31" s="16">
        <v>817</v>
      </c>
      <c r="E31" s="16">
        <v>783</v>
      </c>
      <c r="F31" s="57">
        <v>0</v>
      </c>
      <c r="G31" s="57">
        <v>1176</v>
      </c>
    </row>
    <row r="32" spans="1:7" ht="15.6" x14ac:dyDescent="0.3">
      <c r="A32" s="20" t="s">
        <v>43</v>
      </c>
      <c r="B32" s="16"/>
      <c r="C32" s="16"/>
      <c r="D32" s="16"/>
      <c r="E32" s="16"/>
      <c r="F32" s="16"/>
      <c r="G32" s="16"/>
    </row>
    <row r="33" spans="1:7" ht="15.6" x14ac:dyDescent="0.3">
      <c r="A33" s="13" t="s">
        <v>44</v>
      </c>
      <c r="B33" s="16">
        <v>10023</v>
      </c>
      <c r="C33" s="16">
        <v>3702</v>
      </c>
      <c r="D33" s="16">
        <v>4596</v>
      </c>
      <c r="E33" s="16">
        <v>4672</v>
      </c>
      <c r="F33" s="16">
        <v>3479.88</v>
      </c>
      <c r="G33" s="16">
        <v>4616</v>
      </c>
    </row>
    <row r="34" spans="1:7" ht="15.6" x14ac:dyDescent="0.3">
      <c r="A34" s="13" t="s">
        <v>45</v>
      </c>
      <c r="B34" s="16">
        <v>2852</v>
      </c>
      <c r="C34" s="16">
        <v>612</v>
      </c>
      <c r="D34" s="16">
        <v>764</v>
      </c>
      <c r="E34" s="16">
        <v>808</v>
      </c>
      <c r="F34" s="16">
        <v>877.78</v>
      </c>
      <c r="G34" s="16">
        <v>1258</v>
      </c>
    </row>
    <row r="35" spans="1:7" ht="15.6" x14ac:dyDescent="0.3">
      <c r="A35" s="13" t="s">
        <v>46</v>
      </c>
      <c r="B35" s="16">
        <v>1397</v>
      </c>
      <c r="C35" s="16">
        <v>1054</v>
      </c>
      <c r="D35" s="16">
        <v>1344</v>
      </c>
      <c r="E35" s="16">
        <v>1361</v>
      </c>
      <c r="F35" s="16">
        <v>1248.9000000000001</v>
      </c>
      <c r="G35" s="16">
        <v>1370</v>
      </c>
    </row>
    <row r="36" spans="1:7" ht="15.6" x14ac:dyDescent="0.3">
      <c r="A36" s="13" t="s">
        <v>47</v>
      </c>
      <c r="B36" s="70" t="s">
        <v>71</v>
      </c>
      <c r="C36" s="70" t="s">
        <v>71</v>
      </c>
      <c r="D36" s="70" t="s">
        <v>71</v>
      </c>
      <c r="E36" s="16">
        <v>318</v>
      </c>
      <c r="F36" s="16">
        <v>415.80000000000007</v>
      </c>
      <c r="G36" s="16">
        <v>599</v>
      </c>
    </row>
    <row r="37" spans="1:7" ht="15.6" x14ac:dyDescent="0.3">
      <c r="A37" s="83" t="s">
        <v>85</v>
      </c>
      <c r="B37" s="16"/>
      <c r="C37" s="16"/>
      <c r="D37" s="16"/>
      <c r="E37" s="16"/>
      <c r="F37" s="16"/>
      <c r="G37" s="16">
        <v>100</v>
      </c>
    </row>
    <row r="38" spans="1:7" ht="15.6" x14ac:dyDescent="0.3">
      <c r="A38" s="13" t="s">
        <v>48</v>
      </c>
      <c r="B38" s="16">
        <v>398</v>
      </c>
      <c r="C38" s="16">
        <v>382</v>
      </c>
      <c r="D38" s="16">
        <v>381</v>
      </c>
      <c r="E38" s="16">
        <v>362</v>
      </c>
      <c r="F38" s="16">
        <v>358</v>
      </c>
      <c r="G38" s="16">
        <v>351</v>
      </c>
    </row>
    <row r="39" spans="1:7" ht="15.6" x14ac:dyDescent="0.3">
      <c r="A39" s="5"/>
      <c r="B39" s="16"/>
      <c r="C39" s="16"/>
      <c r="D39" s="16"/>
      <c r="E39" s="16"/>
      <c r="F39" s="16"/>
      <c r="G39" s="16"/>
    </row>
    <row r="40" spans="1:7" x14ac:dyDescent="0.3">
      <c r="A40" s="27"/>
      <c r="E40" s="27"/>
      <c r="F40" s="27"/>
      <c r="G40" s="27"/>
    </row>
    <row r="41" spans="1:7" x14ac:dyDescent="0.3">
      <c r="A41" s="27"/>
      <c r="E41" s="27"/>
      <c r="F41" s="27"/>
      <c r="G41" s="27"/>
    </row>
    <row r="42" spans="1:7" x14ac:dyDescent="0.3">
      <c r="A42" s="27"/>
      <c r="E42" s="27"/>
      <c r="F42" s="27"/>
      <c r="G42" s="27"/>
    </row>
    <row r="43" spans="1:7" x14ac:dyDescent="0.3">
      <c r="A43" s="27"/>
      <c r="E43" s="27"/>
      <c r="F43" s="27"/>
      <c r="G43" s="27"/>
    </row>
    <row r="44" spans="1:7" x14ac:dyDescent="0.3">
      <c r="A44" s="27"/>
      <c r="E44" s="27"/>
      <c r="F44" s="27"/>
      <c r="G44" s="27"/>
    </row>
    <row r="45" spans="1:7" x14ac:dyDescent="0.3">
      <c r="A45" s="27"/>
      <c r="E45" s="27"/>
      <c r="F45" s="27"/>
      <c r="G45" s="27"/>
    </row>
    <row r="46" spans="1:7" x14ac:dyDescent="0.3">
      <c r="A46" s="27"/>
      <c r="E46" s="27"/>
      <c r="F46" s="27"/>
      <c r="G46" s="27"/>
    </row>
    <row r="47" spans="1:7" x14ac:dyDescent="0.3">
      <c r="A47" s="27"/>
      <c r="E47" s="27"/>
      <c r="F47" s="27"/>
      <c r="G47" s="27"/>
    </row>
    <row r="48" spans="1:7" x14ac:dyDescent="0.3">
      <c r="A48" s="27"/>
      <c r="E48" s="27"/>
      <c r="F48" s="27"/>
      <c r="G48" s="27"/>
    </row>
    <row r="49" spans="1:7" x14ac:dyDescent="0.3">
      <c r="A49" s="27"/>
      <c r="E49" s="27"/>
      <c r="F49" s="27"/>
      <c r="G49" s="27"/>
    </row>
    <row r="50" spans="1:7" x14ac:dyDescent="0.3">
      <c r="A50" s="27"/>
      <c r="E50" s="27"/>
      <c r="F50" s="27"/>
      <c r="G50" s="27"/>
    </row>
    <row r="51" spans="1:7" x14ac:dyDescent="0.3">
      <c r="A51" s="27"/>
      <c r="E51" s="27"/>
      <c r="F51" s="27"/>
      <c r="G51" s="27"/>
    </row>
    <row r="52" spans="1:7" x14ac:dyDescent="0.3">
      <c r="A52" s="27"/>
      <c r="E52" s="27"/>
      <c r="F52" s="27"/>
      <c r="G52" s="27"/>
    </row>
    <row r="53" spans="1:7" x14ac:dyDescent="0.3">
      <c r="A53" s="27"/>
      <c r="E53" s="27"/>
      <c r="F53" s="27"/>
      <c r="G53" s="27"/>
    </row>
    <row r="54" spans="1:7" x14ac:dyDescent="0.3">
      <c r="A54" s="27"/>
      <c r="E54" s="27"/>
      <c r="F54" s="27"/>
      <c r="G54" s="27"/>
    </row>
    <row r="55" spans="1:7" x14ac:dyDescent="0.3">
      <c r="A55" s="27"/>
      <c r="E55" s="27"/>
      <c r="F55" s="27"/>
      <c r="G55" s="27"/>
    </row>
    <row r="56" spans="1:7" x14ac:dyDescent="0.3">
      <c r="A56" s="27"/>
      <c r="E56" s="27"/>
      <c r="F56" s="27"/>
      <c r="G56" s="27"/>
    </row>
    <row r="57" spans="1:7" x14ac:dyDescent="0.3">
      <c r="A57" s="27"/>
      <c r="E57" s="27"/>
      <c r="F57" s="27"/>
      <c r="G57" s="27"/>
    </row>
    <row r="58" spans="1:7" x14ac:dyDescent="0.3">
      <c r="A58" s="27"/>
      <c r="E58" s="27"/>
      <c r="F58" s="27"/>
      <c r="G58" s="2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2024 Detail</vt:lpstr>
      <vt:lpstr>2024</vt:lpstr>
      <vt:lpstr>2023</vt:lpstr>
      <vt:lpstr>2022</vt:lpstr>
      <vt:lpstr>2023 Detail</vt:lpstr>
      <vt:lpstr>Trend Report</vt:lpstr>
      <vt:lpstr>'2023'!Print_Area</vt:lpstr>
      <vt:lpstr>'2023 Detail'!Print_Area</vt:lpstr>
      <vt:lpstr>'2024'!Print_Area</vt:lpstr>
      <vt:lpstr>'2024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Council</dc:creator>
  <cp:lastModifiedBy>Hannah Council</cp:lastModifiedBy>
  <cp:lastPrinted>2023-10-31T16:46:58Z</cp:lastPrinted>
  <dcterms:created xsi:type="dcterms:W3CDTF">2023-10-28T16:52:16Z</dcterms:created>
  <dcterms:modified xsi:type="dcterms:W3CDTF">2024-11-07T00:18:10Z</dcterms:modified>
</cp:coreProperties>
</file>